
<file path=[Content_Types].xml><?xml version="1.0" encoding="utf-8"?>
<Types xmlns="http://schemas.openxmlformats.org/package/2006/content-type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tiods/Desktop/"/>
    </mc:Choice>
  </mc:AlternateContent>
  <xr:revisionPtr revIDLastSave="0" documentId="13_ncr:1_{8A26BF3D-AE1A-F242-8644-80C37557BF3E}" xr6:coauthVersionLast="36" xr6:coauthVersionMax="36" xr10:uidLastSave="{00000000-0000-0000-0000-000000000000}"/>
  <bookViews>
    <workbookView xWindow="0" yWindow="0" windowWidth="51200" windowHeight="21600" xr2:uid="{46142049-20B6-7941-818F-E184CBA03F1F}"/>
  </bookViews>
  <sheets>
    <sheet name="Report Page" sheetId="2" r:id="rId1"/>
    <sheet name="Lumber Parts" sheetId="1" r:id="rId2"/>
    <sheet name="Hardware" sheetId="4" r:id="rId3"/>
    <sheet name="Finishes" sheetId="5" r:id="rId4"/>
    <sheet name="Sanding and Assembly" sheetId="6"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5" l="1"/>
  <c r="G3" i="5"/>
  <c r="H16" i="4" l="1"/>
  <c r="H13" i="4"/>
  <c r="H12" i="4"/>
  <c r="G20" i="4"/>
  <c r="H20" i="4" s="1"/>
  <c r="G19" i="4"/>
  <c r="G18" i="4"/>
  <c r="G17" i="4"/>
  <c r="G16" i="4"/>
  <c r="G15" i="4"/>
  <c r="G14" i="4"/>
  <c r="G13" i="4"/>
  <c r="G12" i="4"/>
  <c r="G11" i="4"/>
  <c r="H11" i="4" s="1"/>
  <c r="G10" i="4"/>
  <c r="D20" i="4"/>
  <c r="D19" i="4"/>
  <c r="H19" i="4" s="1"/>
  <c r="D18" i="4"/>
  <c r="H18" i="4" s="1"/>
  <c r="D17" i="4"/>
  <c r="H17" i="4" s="1"/>
  <c r="D16" i="4"/>
  <c r="D15" i="4"/>
  <c r="H15" i="4" s="1"/>
  <c r="D14" i="4"/>
  <c r="H14" i="4" s="1"/>
  <c r="D13" i="4"/>
  <c r="D12" i="4"/>
  <c r="D11" i="4"/>
  <c r="D10" i="4"/>
  <c r="H10" i="4" s="1"/>
  <c r="G34" i="1"/>
  <c r="I34" i="1" s="1"/>
  <c r="G33" i="1"/>
  <c r="I33" i="1" s="1"/>
  <c r="M33" i="1" s="1"/>
  <c r="G32" i="1"/>
  <c r="G31" i="1"/>
  <c r="G30" i="1"/>
  <c r="I30" i="1" s="1"/>
  <c r="M30" i="1" s="1"/>
  <c r="G29" i="1"/>
  <c r="G28" i="1"/>
  <c r="I28" i="1" s="1"/>
  <c r="M28" i="1" s="1"/>
  <c r="G27" i="1"/>
  <c r="I27" i="1" s="1"/>
  <c r="M27" i="1" s="1"/>
  <c r="G26" i="1"/>
  <c r="I26" i="1" s="1"/>
  <c r="M26" i="1" s="1"/>
  <c r="G25" i="1"/>
  <c r="I25" i="1" s="1"/>
  <c r="G24" i="1"/>
  <c r="I24" i="1" s="1"/>
  <c r="M24" i="1" s="1"/>
  <c r="G23" i="1"/>
  <c r="G22" i="1"/>
  <c r="G21" i="1"/>
  <c r="G20" i="1"/>
  <c r="I20" i="1" s="1"/>
  <c r="G19" i="1"/>
  <c r="I19" i="1" s="1"/>
  <c r="M19" i="1" s="1"/>
  <c r="G18" i="1"/>
  <c r="I18" i="1" s="1"/>
  <c r="M18" i="1" s="1"/>
  <c r="G17" i="1"/>
  <c r="I17" i="1" s="1"/>
  <c r="M17" i="1" s="1"/>
  <c r="I32" i="1"/>
  <c r="I31" i="1"/>
  <c r="M31" i="1" s="1"/>
  <c r="I29" i="1"/>
  <c r="M29" i="1" s="1"/>
  <c r="I23" i="1"/>
  <c r="I22" i="1"/>
  <c r="M22" i="1" s="1"/>
  <c r="I21" i="1"/>
  <c r="M32" i="1"/>
  <c r="L34" i="1"/>
  <c r="L33" i="1"/>
  <c r="L32" i="1"/>
  <c r="L31" i="1"/>
  <c r="L30" i="1"/>
  <c r="L29" i="1"/>
  <c r="L28" i="1"/>
  <c r="L27" i="1"/>
  <c r="L26" i="1"/>
  <c r="L25" i="1"/>
  <c r="L24" i="1"/>
  <c r="L23" i="1"/>
  <c r="L22" i="1"/>
  <c r="L21" i="1"/>
  <c r="L20" i="1"/>
  <c r="L19" i="1"/>
  <c r="L18" i="1"/>
  <c r="L17" i="1"/>
  <c r="L16" i="1"/>
  <c r="G16" i="1"/>
  <c r="C37" i="2"/>
  <c r="E17" i="6"/>
  <c r="D14" i="5"/>
  <c r="D13" i="5"/>
  <c r="D12" i="5"/>
  <c r="D11" i="5"/>
  <c r="D10" i="5"/>
  <c r="D9" i="5"/>
  <c r="D8" i="5"/>
  <c r="D7" i="5"/>
  <c r="D6" i="5"/>
  <c r="D5" i="5"/>
  <c r="D4" i="5"/>
  <c r="D3" i="5"/>
  <c r="D2" i="5"/>
  <c r="E16" i="5"/>
  <c r="D3" i="6"/>
  <c r="D15" i="6"/>
  <c r="D14" i="6"/>
  <c r="D13" i="6"/>
  <c r="D12" i="6"/>
  <c r="D11" i="6"/>
  <c r="D10" i="6"/>
  <c r="D9" i="6"/>
  <c r="D8" i="6"/>
  <c r="D7" i="6"/>
  <c r="D6" i="6"/>
  <c r="D5" i="6"/>
  <c r="D4" i="6"/>
  <c r="G15" i="6"/>
  <c r="G14" i="6"/>
  <c r="G13" i="6"/>
  <c r="G12" i="6"/>
  <c r="G11" i="6"/>
  <c r="G10" i="6"/>
  <c r="G9" i="6"/>
  <c r="G8" i="6"/>
  <c r="G7" i="6"/>
  <c r="G6" i="6"/>
  <c r="G5" i="6"/>
  <c r="G4" i="6"/>
  <c r="G3" i="6"/>
  <c r="G2" i="5"/>
  <c r="G16" i="5" s="1"/>
  <c r="D24" i="4"/>
  <c r="D23" i="4"/>
  <c r="D22" i="4"/>
  <c r="D21" i="4"/>
  <c r="D9" i="4"/>
  <c r="D8" i="4"/>
  <c r="D7" i="4"/>
  <c r="D6" i="4"/>
  <c r="D5" i="4"/>
  <c r="D4" i="4"/>
  <c r="H4" i="4" s="1"/>
  <c r="D3" i="4"/>
  <c r="D2" i="4"/>
  <c r="E26" i="4"/>
  <c r="G24" i="4"/>
  <c r="G23" i="4"/>
  <c r="G22" i="4"/>
  <c r="G21" i="4"/>
  <c r="G9" i="4"/>
  <c r="G8" i="4"/>
  <c r="G7" i="4"/>
  <c r="G6" i="4"/>
  <c r="G5" i="4"/>
  <c r="G4" i="4"/>
  <c r="G3" i="4"/>
  <c r="G2" i="4"/>
  <c r="D16" i="5" l="1"/>
  <c r="C12" i="2" s="1"/>
  <c r="M20" i="1"/>
  <c r="H22" i="4"/>
  <c r="G26" i="4"/>
  <c r="M21" i="1"/>
  <c r="M25" i="1"/>
  <c r="M23" i="1"/>
  <c r="H2" i="5"/>
  <c r="H16" i="5" s="1"/>
  <c r="D26" i="4"/>
  <c r="C11" i="2" s="1"/>
  <c r="I16" i="1"/>
  <c r="M16" i="1" s="1"/>
  <c r="M34" i="1"/>
  <c r="G17" i="6"/>
  <c r="H8" i="4"/>
  <c r="H6" i="4"/>
  <c r="H24" i="4"/>
  <c r="H2" i="4"/>
  <c r="D17" i="6"/>
  <c r="C13" i="2" s="1"/>
  <c r="H5" i="4"/>
  <c r="H9" i="4"/>
  <c r="H23" i="4"/>
  <c r="H3" i="4"/>
  <c r="H7" i="4"/>
  <c r="H21" i="4"/>
  <c r="J36" i="1"/>
  <c r="B14" i="2" s="1"/>
  <c r="L15" i="1"/>
  <c r="L14" i="1"/>
  <c r="L13" i="1"/>
  <c r="L12" i="1"/>
  <c r="L11" i="1"/>
  <c r="L10" i="1"/>
  <c r="L9" i="1"/>
  <c r="L8" i="1"/>
  <c r="L7" i="1"/>
  <c r="L6" i="1"/>
  <c r="L5" i="1"/>
  <c r="L4" i="1"/>
  <c r="G15" i="1"/>
  <c r="I15" i="1" s="1"/>
  <c r="G14" i="1"/>
  <c r="G13" i="1"/>
  <c r="G12" i="1"/>
  <c r="I12" i="1" s="1"/>
  <c r="G11" i="1"/>
  <c r="I11" i="1" s="1"/>
  <c r="G10" i="1"/>
  <c r="I10" i="1" s="1"/>
  <c r="G9" i="1"/>
  <c r="I9" i="1" s="1"/>
  <c r="G8" i="1"/>
  <c r="I8" i="1" s="1"/>
  <c r="G7" i="1"/>
  <c r="G6" i="1"/>
  <c r="G5" i="1"/>
  <c r="G4" i="1"/>
  <c r="I4" i="1" s="1"/>
  <c r="M10" i="1" l="1"/>
  <c r="I6" i="1"/>
  <c r="M6" i="1" s="1"/>
  <c r="I5" i="1"/>
  <c r="M5" i="1" s="1"/>
  <c r="I14" i="1"/>
  <c r="M14" i="1" s="1"/>
  <c r="M13" i="1"/>
  <c r="M11" i="1"/>
  <c r="M12" i="1"/>
  <c r="M9" i="1"/>
  <c r="L36" i="1"/>
  <c r="C14" i="2" s="1"/>
  <c r="M7" i="1"/>
  <c r="M8" i="1"/>
  <c r="M15" i="1"/>
  <c r="G36" i="1"/>
  <c r="G37" i="1" s="1"/>
  <c r="B10" i="2" s="1"/>
  <c r="H26" i="4"/>
  <c r="M4" i="1" l="1"/>
  <c r="M36" i="1" s="1"/>
  <c r="I36" i="1"/>
  <c r="I37" i="1" s="1"/>
  <c r="C10" i="2" s="1"/>
  <c r="C16" i="2" s="1"/>
  <c r="C26" i="2" l="1"/>
  <c r="F39" i="2" s="1"/>
</calcChain>
</file>

<file path=xl/sharedStrings.xml><?xml version="1.0" encoding="utf-8"?>
<sst xmlns="http://schemas.openxmlformats.org/spreadsheetml/2006/main" count="103" uniqueCount="74">
  <si>
    <t xml:space="preserve">Part </t>
  </si>
  <si>
    <t>Length</t>
  </si>
  <si>
    <t>Width</t>
  </si>
  <si>
    <t>Thickness</t>
  </si>
  <si>
    <t>Total BF</t>
  </si>
  <si>
    <t>Time to Build</t>
  </si>
  <si>
    <t>Shop Rate</t>
  </si>
  <si>
    <t>Total Cost</t>
  </si>
  <si>
    <t>Cost per BF</t>
  </si>
  <si>
    <t>Total Labor Cost</t>
  </si>
  <si>
    <t>Material Cost</t>
  </si>
  <si>
    <t>Total:</t>
  </si>
  <si>
    <t>Species</t>
  </si>
  <si>
    <t># of Parts</t>
  </si>
  <si>
    <t>Project:</t>
  </si>
  <si>
    <t>Cost Per Part</t>
  </si>
  <si>
    <t>Time to install</t>
  </si>
  <si>
    <t>Finish Used</t>
  </si>
  <si>
    <t>Time to Apply</t>
  </si>
  <si>
    <t>Time Needed</t>
  </si>
  <si>
    <t>Material Needed</t>
  </si>
  <si>
    <t>80 Grit Sandpaper</t>
  </si>
  <si>
    <t>120 Grit Sandpaper</t>
  </si>
  <si>
    <t>180 Grit Sandpaper</t>
  </si>
  <si>
    <t>220 Grit Sandpaper</t>
  </si>
  <si>
    <t>Dominos</t>
  </si>
  <si>
    <t>Cost Per Item</t>
  </si>
  <si>
    <t>Add more items</t>
  </si>
  <si>
    <t>Number of Items</t>
  </si>
  <si>
    <t>Lumber Cost:</t>
  </si>
  <si>
    <t>20% Added for waste:</t>
  </si>
  <si>
    <t>Hardware Cost:</t>
  </si>
  <si>
    <t>Finish Cost:</t>
  </si>
  <si>
    <t>Consumables Cost:</t>
  </si>
  <si>
    <t>Total Labor Cost:</t>
  </si>
  <si>
    <t>Amount</t>
  </si>
  <si>
    <t>Final Cost:</t>
  </si>
  <si>
    <t>50% due upon accepting this quote and remainder due upon completion of the project.  Any changes once this quote is accepted will be at additional cost that will be due at final payment.</t>
  </si>
  <si>
    <t>Estimated Start Date:</t>
  </si>
  <si>
    <t>Estimated Completion Date:</t>
  </si>
  <si>
    <r>
      <rPr>
        <b/>
        <sz val="12"/>
        <color theme="1"/>
        <rFont val="Calibri"/>
        <family val="2"/>
        <scheme val="minor"/>
      </rPr>
      <t xml:space="preserve">                                              Note:</t>
    </r>
    <r>
      <rPr>
        <sz val="12"/>
        <color theme="1"/>
        <rFont val="Calibri"/>
        <family val="2"/>
        <scheme val="minor"/>
      </rPr>
      <t xml:space="preserve"> Dates are subject to change at any time.  </t>
    </r>
  </si>
  <si>
    <t>Change Orders</t>
  </si>
  <si>
    <t>Item:</t>
  </si>
  <si>
    <t>Date:</t>
  </si>
  <si>
    <t>Additional Cost:</t>
  </si>
  <si>
    <t>Approved By</t>
  </si>
  <si>
    <t>Client Signature:_______________________________________________</t>
  </si>
  <si>
    <t>Initial Payment Received:</t>
  </si>
  <si>
    <t>Final Amount Due Upon Completion:</t>
  </si>
  <si>
    <r>
      <rPr>
        <b/>
        <sz val="12"/>
        <color theme="1"/>
        <rFont val="Calibri"/>
        <family val="2"/>
        <scheme val="minor"/>
      </rPr>
      <t xml:space="preserve">Note: </t>
    </r>
    <r>
      <rPr>
        <sz val="12"/>
        <color theme="1"/>
        <rFont val="Calibri"/>
        <family val="2"/>
        <scheme val="minor"/>
      </rPr>
      <t xml:space="preserve"> Quotes are only honored for 30 days.  </t>
    </r>
    <r>
      <rPr>
        <sz val="12"/>
        <color theme="1"/>
        <rFont val="Calibri"/>
        <family val="2"/>
        <scheme val="minor"/>
      </rPr>
      <t>This quote sheet shall be updated with any change orders and delivered with the final project.</t>
    </r>
  </si>
  <si>
    <t>Long Side Rails</t>
  </si>
  <si>
    <t>Short Side Rails</t>
  </si>
  <si>
    <t>Legs</t>
  </si>
  <si>
    <t>African Mahogany</t>
  </si>
  <si>
    <t>Side/Back Panels</t>
  </si>
  <si>
    <t xml:space="preserve"> </t>
  </si>
  <si>
    <t>Drawer Fronts</t>
  </si>
  <si>
    <t>Wenge</t>
  </si>
  <si>
    <t>Drawer Box Front/Back</t>
  </si>
  <si>
    <t>Maple</t>
  </si>
  <si>
    <t>Drawer Box Sides</t>
  </si>
  <si>
    <t>Top</t>
  </si>
  <si>
    <t>Slats</t>
  </si>
  <si>
    <t>Blum Drawer Glides</t>
  </si>
  <si>
    <t>Pulls</t>
  </si>
  <si>
    <t>Arm-R-Seal</t>
  </si>
  <si>
    <t>Amount of Quarts for Project</t>
  </si>
  <si>
    <t>WB Poly</t>
  </si>
  <si>
    <t>Web Frame</t>
  </si>
  <si>
    <t>BB Ply</t>
  </si>
  <si>
    <t>Nightstand</t>
  </si>
  <si>
    <t>Strips and Edges</t>
  </si>
  <si>
    <r>
      <rPr>
        <b/>
        <sz val="12"/>
        <color theme="1"/>
        <rFont val="Calibri"/>
        <family val="2"/>
        <scheme val="minor"/>
      </rPr>
      <t xml:space="preserve">Project Description: </t>
    </r>
    <r>
      <rPr>
        <sz val="12"/>
        <color theme="1"/>
        <rFont val="Calibri"/>
        <family val="2"/>
        <scheme val="minor"/>
      </rPr>
      <t>Custom nightstand</t>
    </r>
  </si>
  <si>
    <t>Assembly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</si>
</sst>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5" x14ac:knownFonts="1">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52">
    <xf numFmtId="0" fontId="0" fillId="0" borderId="0" xfId="0"/>
    <xf numFmtId="0" fontId="0" fillId="0" borderId="0" xfId="0" applyAlignment="1">
      <alignment horizontal="center"/>
    </xf>
    <xf numFmtId="164" fontId="0" fillId="0" borderId="0" xfId="0" applyNumberFormat="1" applyAlignment="1">
      <alignment horizontal="center"/>
    </xf>
    <xf numFmtId="0" fontId="0" fillId="0" borderId="0" xfId="0" applyAlignment="1">
      <alignment horizontal="left"/>
    </xf>
    <xf numFmtId="8" fontId="0" fillId="0" borderId="0" xfId="0" applyNumberFormat="1" applyAlignment="1">
      <alignment horizontal="center"/>
    </xf>
    <xf numFmtId="2" fontId="0" fillId="0" borderId="0" xfId="0" applyNumberFormat="1" applyAlignment="1">
      <alignment horizontal="center"/>
    </xf>
    <xf numFmtId="8" fontId="0" fillId="0" borderId="0" xfId="0" applyNumberFormat="1"/>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wrapText="1"/>
    </xf>
    <xf numFmtId="0" fontId="1" fillId="0" borderId="0" xfId="0" applyFont="1"/>
    <xf numFmtId="0" fontId="2" fillId="0" borderId="0" xfId="0" applyFont="1"/>
    <xf numFmtId="0" fontId="3" fillId="0" borderId="0" xfId="0" applyFont="1"/>
    <xf numFmtId="0" fontId="0" fillId="0" borderId="0" xfId="0" applyAlignment="1">
      <alignment horizontal="center"/>
    </xf>
    <xf numFmtId="0" fontId="0" fillId="0" borderId="0" xfId="0" applyAlignment="1"/>
    <xf numFmtId="0" fontId="2" fillId="0" borderId="0" xfId="0" applyFont="1" applyAlignment="1">
      <alignment horizontal="right"/>
    </xf>
    <xf numFmtId="0" fontId="3" fillId="0" borderId="0" xfId="0" applyFont="1" applyAlignment="1">
      <alignment horizontal="right"/>
    </xf>
    <xf numFmtId="0" fontId="3" fillId="0" borderId="0" xfId="0" applyFont="1" applyAlignment="1"/>
    <xf numFmtId="0" fontId="0" fillId="0" borderId="0" xfId="0" applyNumberForma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4" fontId="2" fillId="0" borderId="0" xfId="0" applyNumberFormat="1" applyFont="1" applyAlignment="1">
      <alignment horizontal="center"/>
    </xf>
    <xf numFmtId="8" fontId="1" fillId="0" borderId="0" xfId="0" applyNumberFormat="1" applyFont="1" applyAlignment="1">
      <alignment horizontal="center"/>
    </xf>
    <xf numFmtId="164" fontId="1" fillId="0" borderId="0" xfId="0" applyNumberFormat="1" applyFont="1" applyAlignment="1">
      <alignment horizontal="right"/>
    </xf>
    <xf numFmtId="8" fontId="1" fillId="0" borderId="0" xfId="0" applyNumberFormat="1" applyFont="1"/>
    <xf numFmtId="4" fontId="1" fillId="0" borderId="0" xfId="0" applyNumberFormat="1" applyFont="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164" fontId="0" fillId="0" borderId="0" xfId="0" applyNumberFormat="1" applyAlignment="1">
      <alignment horizontal="center"/>
    </xf>
    <xf numFmtId="0" fontId="0" fillId="2" borderId="0" xfId="0" applyFill="1"/>
    <xf numFmtId="0" fontId="2" fillId="2" borderId="0" xfId="0" applyFont="1" applyFill="1" applyAlignment="1">
      <alignment horizontal="center"/>
    </xf>
    <xf numFmtId="0" fontId="2" fillId="2" borderId="0" xfId="0" applyFont="1" applyFill="1" applyAlignment="1">
      <alignment horizontal="right"/>
    </xf>
    <xf numFmtId="2" fontId="4" fillId="2" borderId="0" xfId="0" applyNumberFormat="1" applyFont="1" applyFill="1" applyAlignment="1">
      <alignment horizontal="center"/>
    </xf>
    <xf numFmtId="164" fontId="4" fillId="2" borderId="0" xfId="0" applyNumberFormat="1" applyFont="1" applyFill="1" applyAlignment="1">
      <alignment horizontal="center"/>
    </xf>
    <xf numFmtId="8" fontId="4" fillId="2" borderId="0" xfId="0" applyNumberFormat="1" applyFont="1" applyFill="1" applyAlignment="1">
      <alignment horizontal="center"/>
    </xf>
    <xf numFmtId="0" fontId="4" fillId="2" borderId="0" xfId="0" applyFont="1" applyFill="1" applyAlignment="1">
      <alignment horizontal="center"/>
    </xf>
    <xf numFmtId="164" fontId="2" fillId="2" borderId="0" xfId="0" applyNumberFormat="1" applyFont="1" applyFill="1" applyAlignment="1">
      <alignment horizontal="center"/>
    </xf>
    <xf numFmtId="0" fontId="0" fillId="0" borderId="0" xfId="0" applyAlignment="1">
      <alignment vertical="top" wrapText="1"/>
    </xf>
    <xf numFmtId="14" fontId="0" fillId="3" borderId="0" xfId="0" applyNumberFormat="1" applyFill="1" applyAlignment="1">
      <alignment horizontal="center"/>
    </xf>
    <xf numFmtId="14" fontId="4" fillId="3" borderId="0" xfId="0" applyNumberFormat="1" applyFont="1" applyFill="1" applyAlignment="1">
      <alignment horizontal="center"/>
    </xf>
    <xf numFmtId="0" fontId="0" fillId="0" borderId="0" xfId="0" applyAlignment="1">
      <alignment horizontal="left" vertical="top" wrapText="1"/>
    </xf>
    <xf numFmtId="0" fontId="0" fillId="0" borderId="0" xfId="0" applyAlignment="1">
      <alignment horizontal="center"/>
    </xf>
    <xf numFmtId="0" fontId="0" fillId="0" borderId="0" xfId="0" applyFont="1" applyAlignment="1">
      <alignment horizontal="left" vertical="top" wrapText="1"/>
    </xf>
    <xf numFmtId="164" fontId="0" fillId="0" borderId="0" xfId="0" applyNumberFormat="1" applyAlignment="1">
      <alignment horizontal="center"/>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0" fontId="0" fillId="0" borderId="0" xfId="0" applyAlignment="1">
      <alignment horizontal="left" vertical="top"/>
    </xf>
    <xf numFmtId="0" fontId="3" fillId="0" borderId="0" xfId="0" applyFont="1" applyAlignment="1">
      <alignment horizontal="left"/>
    </xf>
    <xf numFmtId="0" fontId="1"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0</xdr:row>
          <xdr:rowOff>88900</xdr:rowOff>
        </xdr:from>
        <xdr:to>
          <xdr:col>4</xdr:col>
          <xdr:colOff>127000</xdr:colOff>
          <xdr:row>1</xdr:row>
          <xdr:rowOff>101600</xdr:rowOff>
        </xdr:to>
        <xdr:pic>
          <xdr:nvPicPr>
            <xdr:cNvPr id="2" name="Picture 1">
              <a:extLst>
                <a:ext uri="{FF2B5EF4-FFF2-40B4-BE49-F238E27FC236}">
                  <a16:creationId xmlns:a16="http://schemas.microsoft.com/office/drawing/2014/main" id="{66501065-CC0C-E541-8BC2-7329A51C5728}"/>
                </a:ext>
              </a:extLst>
            </xdr:cNvPr>
            <xdr:cNvPicPr>
              <a:picLocks noChangeAspect="1" noChangeArrowheads="1"/>
              <a:extLst>
                <a:ext uri="{84589F7E-364E-4C9E-8A38-B11213B215E9}">
                  <a14:cameraTool cellRange="'Lumber Parts'!$A$1:$D$1" spid="_x0000_s2084"/>
                </a:ext>
              </a:extLst>
            </xdr:cNvPicPr>
          </xdr:nvPicPr>
          <xdr:blipFill>
            <a:blip xmlns:r="http://schemas.openxmlformats.org/officeDocument/2006/relationships" r:embed="rId1"/>
            <a:srcRect/>
            <a:stretch>
              <a:fillRect/>
            </a:stretch>
          </xdr:blipFill>
          <xdr:spPr bwMode="auto">
            <a:xfrm>
              <a:off x="165100" y="88900"/>
              <a:ext cx="4165600" cy="279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editAs="oneCell">
    <xdr:from>
      <xdr:col>5</xdr:col>
      <xdr:colOff>50800</xdr:colOff>
      <xdr:row>0</xdr:row>
      <xdr:rowOff>0</xdr:rowOff>
    </xdr:from>
    <xdr:to>
      <xdr:col>6</xdr:col>
      <xdr:colOff>800100</xdr:colOff>
      <xdr:row>7</xdr:row>
      <xdr:rowOff>88900</xdr:rowOff>
    </xdr:to>
    <xdr:pic>
      <xdr:nvPicPr>
        <xdr:cNvPr id="8" name="Picture 7">
          <a:extLst>
            <a:ext uri="{FF2B5EF4-FFF2-40B4-BE49-F238E27FC236}">
              <a16:creationId xmlns:a16="http://schemas.microsoft.com/office/drawing/2014/main" id="{19F62E5C-EFDE-134B-ACB4-0B6A31DD49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80000" y="0"/>
          <a:ext cx="1574800" cy="1574800"/>
        </a:xfrm>
        <a:prstGeom prst="rect">
          <a:avLst/>
        </a:prstGeom>
      </xdr:spPr>
    </xdr:pic>
    <xdr:clientData/>
  </xdr:twoCellAnchor>
  <xdr:twoCellAnchor editAs="oneCell">
    <xdr:from>
      <xdr:col>3</xdr:col>
      <xdr:colOff>444500</xdr:colOff>
      <xdr:row>7</xdr:row>
      <xdr:rowOff>88900</xdr:rowOff>
    </xdr:from>
    <xdr:to>
      <xdr:col>6</xdr:col>
      <xdr:colOff>165100</xdr:colOff>
      <xdr:row>16</xdr:row>
      <xdr:rowOff>56440</xdr:rowOff>
    </xdr:to>
    <xdr:pic>
      <xdr:nvPicPr>
        <xdr:cNvPr id="4" name="Picture 3">
          <a:extLst>
            <a:ext uri="{FF2B5EF4-FFF2-40B4-BE49-F238E27FC236}">
              <a16:creationId xmlns:a16="http://schemas.microsoft.com/office/drawing/2014/main" id="{B0DD10E2-287F-7043-BBE6-21B0F56361B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22700" y="1574800"/>
          <a:ext cx="2197100" cy="2063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83770-1377-8646-B433-D43E8837C431}">
  <dimension ref="A1:O42"/>
  <sheetViews>
    <sheetView tabSelected="1" workbookViewId="0">
      <selection activeCell="Q11" sqref="Q11"/>
    </sheetView>
  </sheetViews>
  <sheetFormatPr baseColWidth="10" defaultRowHeight="16" x14ac:dyDescent="0.2"/>
  <cols>
    <col min="1" max="1" width="22.5" bestFit="1" customWidth="1"/>
    <col min="3" max="3" width="11" customWidth="1"/>
  </cols>
  <sheetData>
    <row r="1" spans="1:15" ht="21" x14ac:dyDescent="0.25">
      <c r="A1" s="13"/>
      <c r="B1" s="15"/>
      <c r="C1" s="15"/>
      <c r="D1" s="15"/>
      <c r="E1" s="15"/>
      <c r="F1" s="15"/>
    </row>
    <row r="4" spans="1:15" x14ac:dyDescent="0.2">
      <c r="A4" s="42" t="s">
        <v>72</v>
      </c>
      <c r="B4" s="42"/>
      <c r="C4" s="42"/>
      <c r="D4" s="42"/>
      <c r="E4" s="42"/>
    </row>
    <row r="5" spans="1:15" x14ac:dyDescent="0.2">
      <c r="A5" s="42"/>
      <c r="B5" s="42"/>
      <c r="C5" s="42"/>
      <c r="D5" s="42"/>
      <c r="E5" s="42"/>
    </row>
    <row r="6" spans="1:15" x14ac:dyDescent="0.2">
      <c r="A6" s="42"/>
      <c r="B6" s="42"/>
      <c r="C6" s="42"/>
      <c r="D6" s="42"/>
      <c r="E6" s="42"/>
    </row>
    <row r="7" spans="1:15" x14ac:dyDescent="0.2">
      <c r="A7" s="27"/>
      <c r="B7" s="27"/>
      <c r="C7" s="27"/>
      <c r="D7" s="27"/>
      <c r="E7" s="27"/>
    </row>
    <row r="9" spans="1:15" ht="19" x14ac:dyDescent="0.25">
      <c r="A9" s="31"/>
      <c r="B9" s="32" t="s">
        <v>35</v>
      </c>
      <c r="C9" s="32" t="s">
        <v>7</v>
      </c>
    </row>
    <row r="10" spans="1:15" ht="19" x14ac:dyDescent="0.25">
      <c r="A10" s="33" t="s">
        <v>29</v>
      </c>
      <c r="B10" s="34">
        <f>SUM('Lumber Parts'!G37+0)</f>
        <v>69.5</v>
      </c>
      <c r="C10" s="35">
        <f>SUM('Lumber Parts'!I37+0)</f>
        <v>443.42000000000007</v>
      </c>
    </row>
    <row r="11" spans="1:15" ht="19" x14ac:dyDescent="0.25">
      <c r="A11" s="33" t="s">
        <v>31</v>
      </c>
      <c r="B11" s="31"/>
      <c r="C11" s="36">
        <f>SUM(Hardware!D26+0)</f>
        <v>94</v>
      </c>
      <c r="L11" s="39"/>
      <c r="M11" s="39"/>
      <c r="N11" s="39"/>
      <c r="O11" s="39"/>
    </row>
    <row r="12" spans="1:15" ht="19" x14ac:dyDescent="0.25">
      <c r="A12" s="33" t="s">
        <v>32</v>
      </c>
      <c r="B12" s="31"/>
      <c r="C12" s="36">
        <f>SUM(Finishes!D16+0)</f>
        <v>105</v>
      </c>
      <c r="L12" s="39"/>
      <c r="M12" s="39"/>
      <c r="N12" s="39"/>
      <c r="O12" s="39"/>
    </row>
    <row r="13" spans="1:15" ht="19" x14ac:dyDescent="0.25">
      <c r="A13" s="33" t="s">
        <v>33</v>
      </c>
      <c r="B13" s="31"/>
      <c r="C13" s="35">
        <f>SUM('Sanding and Assembly'!D17+0)</f>
        <v>61</v>
      </c>
      <c r="L13" s="39"/>
      <c r="M13" s="39"/>
      <c r="N13" s="39"/>
      <c r="O13" s="39"/>
    </row>
    <row r="14" spans="1:15" ht="19" x14ac:dyDescent="0.25">
      <c r="A14" s="33" t="s">
        <v>34</v>
      </c>
      <c r="B14" s="37">
        <f>SUM('Lumber Parts'!J36+Hardware!E26+Finishes!E16+'Sanding and Assembly'!E17)</f>
        <v>21.75</v>
      </c>
      <c r="C14" s="35">
        <f>SUM('Lumber Parts'!L36+Hardware!G26+Finishes!G16+'Sanding and Assembly'!G17)</f>
        <v>1087.5</v>
      </c>
      <c r="L14" s="39"/>
      <c r="M14" s="39"/>
      <c r="N14" s="39"/>
      <c r="O14" s="39"/>
    </row>
    <row r="15" spans="1:15" x14ac:dyDescent="0.2">
      <c r="A15" s="31"/>
      <c r="B15" s="31"/>
      <c r="C15" s="31"/>
    </row>
    <row r="16" spans="1:15" ht="19" x14ac:dyDescent="0.25">
      <c r="A16" s="33" t="s">
        <v>36</v>
      </c>
      <c r="B16" s="31"/>
      <c r="C16" s="38">
        <f>SUM(C10:C14)</f>
        <v>1790.92</v>
      </c>
    </row>
    <row r="18" spans="1:7" x14ac:dyDescent="0.2">
      <c r="A18" s="42" t="s">
        <v>37</v>
      </c>
      <c r="B18" s="42"/>
      <c r="C18" s="42"/>
      <c r="D18" s="42"/>
      <c r="E18" s="42"/>
      <c r="F18" s="42"/>
      <c r="G18" s="42"/>
    </row>
    <row r="19" spans="1:7" x14ac:dyDescent="0.2">
      <c r="A19" s="42"/>
      <c r="B19" s="42"/>
      <c r="C19" s="42"/>
      <c r="D19" s="42"/>
      <c r="E19" s="42"/>
      <c r="F19" s="42"/>
      <c r="G19" s="42"/>
    </row>
    <row r="21" spans="1:7" ht="19" x14ac:dyDescent="0.25">
      <c r="A21" s="12" t="s">
        <v>38</v>
      </c>
      <c r="B21" s="40"/>
      <c r="C21" s="46" t="s">
        <v>39</v>
      </c>
      <c r="D21" s="46"/>
      <c r="E21" s="46"/>
      <c r="F21" s="40"/>
    </row>
    <row r="22" spans="1:7" x14ac:dyDescent="0.2">
      <c r="A22" s="49" t="s">
        <v>40</v>
      </c>
      <c r="B22" s="49"/>
      <c r="C22" s="49"/>
      <c r="D22" s="49"/>
      <c r="E22" s="49"/>
      <c r="F22" s="49"/>
      <c r="G22" s="49"/>
    </row>
    <row r="23" spans="1:7" x14ac:dyDescent="0.2">
      <c r="A23" s="28"/>
      <c r="B23" s="28"/>
      <c r="C23" s="28"/>
      <c r="D23" s="28"/>
      <c r="E23" s="28"/>
      <c r="F23" s="28"/>
      <c r="G23" s="28"/>
    </row>
    <row r="24" spans="1:7" ht="19" x14ac:dyDescent="0.25">
      <c r="A24" s="48" t="s">
        <v>46</v>
      </c>
      <c r="B24" s="48"/>
      <c r="C24" s="48"/>
      <c r="D24" s="48"/>
      <c r="E24" s="48"/>
      <c r="F24" s="48"/>
      <c r="G24" s="48"/>
    </row>
    <row r="25" spans="1:7" ht="19" x14ac:dyDescent="0.25">
      <c r="A25" s="8"/>
      <c r="B25" s="8"/>
      <c r="C25" s="8"/>
      <c r="D25" s="8"/>
      <c r="E25" s="8"/>
      <c r="F25" s="8"/>
      <c r="G25" s="8"/>
    </row>
    <row r="26" spans="1:7" ht="19" x14ac:dyDescent="0.25">
      <c r="A26" s="46" t="s">
        <v>47</v>
      </c>
      <c r="B26" s="46"/>
      <c r="C26" s="22">
        <f>SUM(C16/2)</f>
        <v>895.46</v>
      </c>
      <c r="D26" s="16" t="s">
        <v>43</v>
      </c>
      <c r="E26" s="41"/>
      <c r="F26" s="8"/>
      <c r="G26" s="8"/>
    </row>
    <row r="27" spans="1:7" x14ac:dyDescent="0.2">
      <c r="A27" s="29"/>
      <c r="B27" s="29"/>
      <c r="C27" s="29"/>
      <c r="D27" s="29"/>
      <c r="E27" s="29"/>
      <c r="F27" s="29"/>
      <c r="G27" s="29"/>
    </row>
    <row r="28" spans="1:7" ht="19" x14ac:dyDescent="0.25">
      <c r="A28" s="46" t="s">
        <v>41</v>
      </c>
      <c r="B28" s="46"/>
      <c r="C28" s="46"/>
      <c r="D28" s="46"/>
      <c r="E28" s="46"/>
      <c r="F28" s="46"/>
      <c r="G28" s="46"/>
    </row>
    <row r="29" spans="1:7" ht="19" x14ac:dyDescent="0.25">
      <c r="A29" s="12" t="s">
        <v>42</v>
      </c>
      <c r="B29" s="9" t="s">
        <v>43</v>
      </c>
      <c r="C29" s="46" t="s">
        <v>44</v>
      </c>
      <c r="D29" s="46"/>
      <c r="E29" s="46" t="s">
        <v>45</v>
      </c>
      <c r="F29" s="46"/>
      <c r="G29" s="46"/>
    </row>
    <row r="30" spans="1:7" x14ac:dyDescent="0.2">
      <c r="C30" s="45">
        <v>0</v>
      </c>
      <c r="D30" s="45"/>
      <c r="E30" s="43"/>
      <c r="F30" s="43"/>
      <c r="G30" s="43"/>
    </row>
    <row r="31" spans="1:7" x14ac:dyDescent="0.2">
      <c r="C31" s="45">
        <v>0</v>
      </c>
      <c r="D31" s="45"/>
      <c r="E31" s="43"/>
      <c r="F31" s="43"/>
      <c r="G31" s="43"/>
    </row>
    <row r="32" spans="1:7" x14ac:dyDescent="0.2">
      <c r="C32" s="45">
        <v>0</v>
      </c>
      <c r="D32" s="45"/>
      <c r="E32" s="43"/>
      <c r="F32" s="43"/>
      <c r="G32" s="43"/>
    </row>
    <row r="33" spans="1:7" x14ac:dyDescent="0.2">
      <c r="C33" s="45">
        <v>0</v>
      </c>
      <c r="D33" s="45"/>
      <c r="E33" s="43"/>
      <c r="F33" s="43"/>
      <c r="G33" s="43"/>
    </row>
    <row r="34" spans="1:7" x14ac:dyDescent="0.2">
      <c r="C34" s="45">
        <v>0</v>
      </c>
      <c r="D34" s="45"/>
      <c r="E34" s="43"/>
      <c r="F34" s="43"/>
      <c r="G34" s="43"/>
    </row>
    <row r="35" spans="1:7" x14ac:dyDescent="0.2">
      <c r="C35" s="45">
        <v>0</v>
      </c>
      <c r="D35" s="45"/>
      <c r="E35" s="43"/>
      <c r="F35" s="43"/>
      <c r="G35" s="43"/>
    </row>
    <row r="36" spans="1:7" x14ac:dyDescent="0.2">
      <c r="C36" s="45"/>
      <c r="D36" s="45"/>
    </row>
    <row r="37" spans="1:7" ht="19" x14ac:dyDescent="0.25">
      <c r="B37" s="9" t="s">
        <v>11</v>
      </c>
      <c r="C37" s="45">
        <f>SUM(C30:D36)</f>
        <v>0</v>
      </c>
      <c r="D37" s="45"/>
    </row>
    <row r="39" spans="1:7" ht="19" x14ac:dyDescent="0.25">
      <c r="B39" s="47" t="s">
        <v>48</v>
      </c>
      <c r="C39" s="47"/>
      <c r="D39" s="47"/>
      <c r="E39" s="47"/>
      <c r="F39" s="22">
        <f>SUM(C16-C26+C37)</f>
        <v>895.46</v>
      </c>
    </row>
    <row r="41" spans="1:7" x14ac:dyDescent="0.2">
      <c r="A41" s="44" t="s">
        <v>49</v>
      </c>
      <c r="B41" s="44"/>
      <c r="C41" s="44"/>
      <c r="D41" s="44"/>
      <c r="E41" s="44"/>
      <c r="F41" s="44"/>
      <c r="G41" s="44"/>
    </row>
    <row r="42" spans="1:7" x14ac:dyDescent="0.2">
      <c r="A42" s="44"/>
      <c r="B42" s="44"/>
      <c r="C42" s="44"/>
      <c r="D42" s="44"/>
      <c r="E42" s="44"/>
      <c r="F42" s="44"/>
      <c r="G42" s="44"/>
    </row>
  </sheetData>
  <mergeCells count="25">
    <mergeCell ref="A4:E6"/>
    <mergeCell ref="E34:G34"/>
    <mergeCell ref="E35:G35"/>
    <mergeCell ref="A41:G42"/>
    <mergeCell ref="C36:D36"/>
    <mergeCell ref="C37:D37"/>
    <mergeCell ref="B39:E39"/>
    <mergeCell ref="C34:D34"/>
    <mergeCell ref="C35:D35"/>
    <mergeCell ref="A18:G19"/>
    <mergeCell ref="E30:G30"/>
    <mergeCell ref="E31:G31"/>
    <mergeCell ref="E32:G32"/>
    <mergeCell ref="E33:G33"/>
    <mergeCell ref="A26:B26"/>
    <mergeCell ref="A24:G24"/>
    <mergeCell ref="C30:D30"/>
    <mergeCell ref="C31:D31"/>
    <mergeCell ref="C32:D32"/>
    <mergeCell ref="C33:D33"/>
    <mergeCell ref="C21:E21"/>
    <mergeCell ref="A22:G22"/>
    <mergeCell ref="A28:G28"/>
    <mergeCell ref="C29:D29"/>
    <mergeCell ref="E29:G29"/>
  </mergeCells>
  <pageMargins left="0.25" right="0.25" top="0.75" bottom="0.75" header="0.3" footer="0.3"/>
  <pageSetup orientation="portrait" horizontalDpi="0" verticalDpi="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5E7-A7D7-274E-9769-E99945D24D1A}">
  <dimension ref="A1:M37"/>
  <sheetViews>
    <sheetView workbookViewId="0">
      <selection activeCell="J15" sqref="J15"/>
    </sheetView>
  </sheetViews>
  <sheetFormatPr baseColWidth="10" defaultRowHeight="16" x14ac:dyDescent="0.2"/>
  <cols>
    <col min="1" max="1" width="22.1640625" style="3" customWidth="1"/>
    <col min="2" max="2" width="16" style="3" customWidth="1"/>
    <col min="3" max="3" width="8" style="1" customWidth="1"/>
    <col min="4" max="4" width="8.33203125" style="1" customWidth="1"/>
    <col min="5" max="5" width="11" style="1" customWidth="1"/>
    <col min="6" max="6" width="6.33203125" style="1" customWidth="1"/>
    <col min="7" max="7" width="8.1640625" style="1" customWidth="1"/>
    <col min="8" max="8" width="10.33203125" style="1" customWidth="1"/>
    <col min="9" max="9" width="12" style="1" customWidth="1"/>
    <col min="10" max="10" width="10.5" style="1" customWidth="1"/>
    <col min="11" max="11" width="9.6640625" style="1" customWidth="1"/>
    <col min="12" max="12" width="12.5" style="1" customWidth="1"/>
    <col min="13" max="13" width="9.83203125" bestFit="1" customWidth="1"/>
  </cols>
  <sheetData>
    <row r="1" spans="1:13" ht="21" x14ac:dyDescent="0.25">
      <c r="A1" s="17" t="s">
        <v>14</v>
      </c>
      <c r="B1" s="50" t="s">
        <v>70</v>
      </c>
      <c r="C1" s="50"/>
      <c r="D1" s="50"/>
      <c r="E1" s="18"/>
      <c r="F1" s="18"/>
    </row>
    <row r="3" spans="1:13" ht="40" x14ac:dyDescent="0.25">
      <c r="A3" s="10" t="s">
        <v>0</v>
      </c>
      <c r="B3" s="10" t="s">
        <v>12</v>
      </c>
      <c r="C3" s="10" t="s">
        <v>1</v>
      </c>
      <c r="D3" s="10" t="s">
        <v>2</v>
      </c>
      <c r="E3" s="10" t="s">
        <v>3</v>
      </c>
      <c r="F3" s="10" t="s">
        <v>13</v>
      </c>
      <c r="G3" s="10" t="s">
        <v>4</v>
      </c>
      <c r="H3" s="10" t="s">
        <v>8</v>
      </c>
      <c r="I3" s="10" t="s">
        <v>10</v>
      </c>
      <c r="J3" s="10" t="s">
        <v>5</v>
      </c>
      <c r="K3" s="10" t="s">
        <v>6</v>
      </c>
      <c r="L3" s="10" t="s">
        <v>9</v>
      </c>
      <c r="M3" s="10" t="s">
        <v>7</v>
      </c>
    </row>
    <row r="4" spans="1:13" x14ac:dyDescent="0.2">
      <c r="A4" s="3" t="s">
        <v>50</v>
      </c>
      <c r="B4" s="3" t="s">
        <v>53</v>
      </c>
      <c r="C4" s="1">
        <v>24</v>
      </c>
      <c r="D4" s="1">
        <v>2</v>
      </c>
      <c r="E4" s="1">
        <v>1</v>
      </c>
      <c r="F4" s="1">
        <v>4</v>
      </c>
      <c r="G4" s="5">
        <f>SUM(C4*D4*E4)/144*(F4)</f>
        <v>1.3333333333333333</v>
      </c>
      <c r="H4" s="4">
        <v>7.89</v>
      </c>
      <c r="I4" s="4">
        <f>SUM(G4*H4)</f>
        <v>10.52</v>
      </c>
      <c r="J4" s="1">
        <v>1</v>
      </c>
      <c r="K4" s="2">
        <v>50</v>
      </c>
      <c r="L4" s="2">
        <f>SUM(K4*J4)</f>
        <v>50</v>
      </c>
      <c r="M4" s="6">
        <f>SUM(I4+L4)</f>
        <v>60.519999999999996</v>
      </c>
    </row>
    <row r="5" spans="1:13" x14ac:dyDescent="0.2">
      <c r="A5" s="3" t="s">
        <v>51</v>
      </c>
      <c r="B5" s="3" t="s">
        <v>53</v>
      </c>
      <c r="C5" s="1">
        <v>12</v>
      </c>
      <c r="D5" s="1">
        <v>2</v>
      </c>
      <c r="E5" s="1">
        <v>1</v>
      </c>
      <c r="F5" s="1">
        <v>4</v>
      </c>
      <c r="G5" s="5">
        <f t="shared" ref="G5:G34" si="0">SUM(C5*D5*E5)/144*(F5)</f>
        <v>0.66666666666666663</v>
      </c>
      <c r="H5" s="4">
        <v>7.89</v>
      </c>
      <c r="I5" s="4">
        <f t="shared" ref="I5:I34" si="1">SUM(G5*H5)</f>
        <v>5.26</v>
      </c>
      <c r="J5" s="1">
        <v>1</v>
      </c>
      <c r="K5" s="2">
        <v>50</v>
      </c>
      <c r="L5" s="2">
        <f t="shared" ref="L5:L15" si="2">SUM(K5*J5)</f>
        <v>50</v>
      </c>
      <c r="M5" s="6">
        <f t="shared" ref="M5:M34" si="3">SUM(I5+L5)</f>
        <v>55.26</v>
      </c>
    </row>
    <row r="6" spans="1:13" x14ac:dyDescent="0.2">
      <c r="A6" s="3" t="s">
        <v>52</v>
      </c>
      <c r="B6" s="3" t="s">
        <v>53</v>
      </c>
      <c r="C6" s="1">
        <v>24</v>
      </c>
      <c r="D6" s="1">
        <v>2</v>
      </c>
      <c r="E6" s="1">
        <v>2</v>
      </c>
      <c r="F6" s="1">
        <v>4</v>
      </c>
      <c r="G6" s="5">
        <f t="shared" si="0"/>
        <v>2.6666666666666665</v>
      </c>
      <c r="H6" s="4">
        <v>8.82</v>
      </c>
      <c r="I6" s="4">
        <f t="shared" si="1"/>
        <v>23.52</v>
      </c>
      <c r="J6" s="1">
        <v>2.5</v>
      </c>
      <c r="K6" s="2">
        <v>50</v>
      </c>
      <c r="L6" s="2">
        <f t="shared" si="2"/>
        <v>125</v>
      </c>
      <c r="M6" s="6">
        <f t="shared" si="3"/>
        <v>148.52000000000001</v>
      </c>
    </row>
    <row r="7" spans="1:13" x14ac:dyDescent="0.2">
      <c r="A7" s="3" t="s">
        <v>54</v>
      </c>
      <c r="B7" s="3" t="s">
        <v>53</v>
      </c>
      <c r="C7" s="1">
        <v>96</v>
      </c>
      <c r="D7" s="1">
        <v>48</v>
      </c>
      <c r="E7" s="19">
        <v>0.5</v>
      </c>
      <c r="F7" s="1">
        <v>1</v>
      </c>
      <c r="G7" s="5">
        <f t="shared" si="0"/>
        <v>16</v>
      </c>
      <c r="H7" s="4" t="s">
        <v>55</v>
      </c>
      <c r="I7" s="4">
        <v>125</v>
      </c>
      <c r="J7" s="1">
        <v>0.5</v>
      </c>
      <c r="K7" s="2">
        <v>50</v>
      </c>
      <c r="L7" s="2">
        <f t="shared" si="2"/>
        <v>25</v>
      </c>
      <c r="M7" s="6">
        <f t="shared" si="3"/>
        <v>150</v>
      </c>
    </row>
    <row r="8" spans="1:13" x14ac:dyDescent="0.2">
      <c r="A8" s="3" t="s">
        <v>56</v>
      </c>
      <c r="B8" s="3" t="s">
        <v>57</v>
      </c>
      <c r="C8" s="1">
        <v>22</v>
      </c>
      <c r="D8" s="1">
        <v>6</v>
      </c>
      <c r="E8" s="1">
        <v>1</v>
      </c>
      <c r="F8" s="1">
        <v>2</v>
      </c>
      <c r="G8" s="5">
        <f t="shared" si="0"/>
        <v>1.8333333333333333</v>
      </c>
      <c r="H8" s="4">
        <v>20</v>
      </c>
      <c r="I8" s="4">
        <f t="shared" si="1"/>
        <v>36.666666666666664</v>
      </c>
      <c r="J8" s="1">
        <v>2</v>
      </c>
      <c r="K8" s="2">
        <v>50</v>
      </c>
      <c r="L8" s="2">
        <f t="shared" si="2"/>
        <v>100</v>
      </c>
      <c r="M8" s="6">
        <f t="shared" si="3"/>
        <v>136.66666666666666</v>
      </c>
    </row>
    <row r="9" spans="1:13" x14ac:dyDescent="0.2">
      <c r="A9" s="3" t="s">
        <v>58</v>
      </c>
      <c r="B9" s="3" t="s">
        <v>59</v>
      </c>
      <c r="C9" s="1">
        <v>22</v>
      </c>
      <c r="D9" s="1">
        <v>6</v>
      </c>
      <c r="E9" s="1">
        <v>1</v>
      </c>
      <c r="F9" s="1">
        <v>4</v>
      </c>
      <c r="G9" s="5">
        <f t="shared" si="0"/>
        <v>3.6666666666666665</v>
      </c>
      <c r="H9" s="4">
        <v>5.49</v>
      </c>
      <c r="I9" s="4">
        <f t="shared" si="1"/>
        <v>20.13</v>
      </c>
      <c r="J9" s="1">
        <v>1</v>
      </c>
      <c r="K9" s="2">
        <v>50</v>
      </c>
      <c r="L9" s="2">
        <f t="shared" si="2"/>
        <v>50</v>
      </c>
      <c r="M9" s="6">
        <f t="shared" si="3"/>
        <v>70.13</v>
      </c>
    </row>
    <row r="10" spans="1:13" x14ac:dyDescent="0.2">
      <c r="A10" s="3" t="s">
        <v>60</v>
      </c>
      <c r="B10" s="3" t="s">
        <v>59</v>
      </c>
      <c r="C10" s="1">
        <v>16</v>
      </c>
      <c r="D10" s="1">
        <v>6</v>
      </c>
      <c r="E10" s="1">
        <v>1</v>
      </c>
      <c r="F10" s="1">
        <v>4</v>
      </c>
      <c r="G10" s="5">
        <f t="shared" si="0"/>
        <v>2.6666666666666665</v>
      </c>
      <c r="H10" s="4">
        <v>5.49</v>
      </c>
      <c r="I10" s="4">
        <f t="shared" si="1"/>
        <v>14.64</v>
      </c>
      <c r="J10" s="1">
        <v>1</v>
      </c>
      <c r="K10" s="2">
        <v>50</v>
      </c>
      <c r="L10" s="2">
        <f t="shared" si="2"/>
        <v>50</v>
      </c>
      <c r="M10" s="6">
        <f t="shared" si="3"/>
        <v>64.64</v>
      </c>
    </row>
    <row r="11" spans="1:13" x14ac:dyDescent="0.2">
      <c r="A11" s="3" t="s">
        <v>61</v>
      </c>
      <c r="B11" s="3" t="s">
        <v>53</v>
      </c>
      <c r="C11" s="1">
        <v>30</v>
      </c>
      <c r="D11" s="1">
        <v>18</v>
      </c>
      <c r="E11" s="1">
        <v>1.5</v>
      </c>
      <c r="F11" s="1">
        <v>1</v>
      </c>
      <c r="G11" s="5">
        <f t="shared" si="0"/>
        <v>5.625</v>
      </c>
      <c r="H11" s="4">
        <v>8.2899999999999991</v>
      </c>
      <c r="I11" s="4">
        <f t="shared" si="1"/>
        <v>46.631249999999994</v>
      </c>
      <c r="J11" s="1">
        <v>2</v>
      </c>
      <c r="K11" s="2">
        <v>50</v>
      </c>
      <c r="L11" s="2">
        <f t="shared" si="2"/>
        <v>100</v>
      </c>
      <c r="M11" s="6">
        <f t="shared" si="3"/>
        <v>146.63124999999999</v>
      </c>
    </row>
    <row r="12" spans="1:13" x14ac:dyDescent="0.2">
      <c r="A12" s="3" t="s">
        <v>62</v>
      </c>
      <c r="B12" s="3" t="s">
        <v>53</v>
      </c>
      <c r="C12" s="1">
        <v>22</v>
      </c>
      <c r="D12" s="1">
        <v>1.5</v>
      </c>
      <c r="E12" s="1">
        <v>1</v>
      </c>
      <c r="F12" s="1">
        <v>6</v>
      </c>
      <c r="G12" s="5">
        <f t="shared" si="0"/>
        <v>1.375</v>
      </c>
      <c r="H12" s="4">
        <v>7.89</v>
      </c>
      <c r="I12" s="4">
        <f t="shared" si="1"/>
        <v>10.848749999999999</v>
      </c>
      <c r="J12" s="1">
        <v>0.75</v>
      </c>
      <c r="K12" s="2">
        <v>50</v>
      </c>
      <c r="L12" s="2">
        <f t="shared" si="2"/>
        <v>37.5</v>
      </c>
      <c r="M12" s="6">
        <f t="shared" si="3"/>
        <v>48.348749999999995</v>
      </c>
    </row>
    <row r="13" spans="1:13" x14ac:dyDescent="0.2">
      <c r="A13" s="3" t="s">
        <v>68</v>
      </c>
      <c r="B13" s="3" t="s">
        <v>69</v>
      </c>
      <c r="C13" s="1">
        <v>60</v>
      </c>
      <c r="D13" s="1">
        <v>60</v>
      </c>
      <c r="E13" s="1">
        <v>0.75</v>
      </c>
      <c r="F13" s="1">
        <v>1</v>
      </c>
      <c r="G13" s="5">
        <f t="shared" si="0"/>
        <v>18.75</v>
      </c>
      <c r="H13" s="4"/>
      <c r="I13" s="4">
        <v>50</v>
      </c>
      <c r="J13" s="1">
        <v>1</v>
      </c>
      <c r="K13" s="2">
        <v>50</v>
      </c>
      <c r="L13" s="2">
        <f t="shared" si="2"/>
        <v>50</v>
      </c>
      <c r="M13" s="6">
        <f t="shared" si="3"/>
        <v>100</v>
      </c>
    </row>
    <row r="14" spans="1:13" x14ac:dyDescent="0.2">
      <c r="A14" s="3" t="s">
        <v>71</v>
      </c>
      <c r="B14" s="3" t="s">
        <v>53</v>
      </c>
      <c r="C14" s="1">
        <v>120</v>
      </c>
      <c r="D14" s="1">
        <v>4</v>
      </c>
      <c r="E14" s="1">
        <v>1</v>
      </c>
      <c r="F14" s="1">
        <v>1</v>
      </c>
      <c r="G14" s="5">
        <f t="shared" si="0"/>
        <v>3.3333333333333335</v>
      </c>
      <c r="H14" s="4">
        <v>7.89</v>
      </c>
      <c r="I14" s="4">
        <f t="shared" si="1"/>
        <v>26.3</v>
      </c>
      <c r="J14" s="1">
        <v>1.5</v>
      </c>
      <c r="K14" s="2">
        <v>50</v>
      </c>
      <c r="L14" s="2">
        <f t="shared" si="2"/>
        <v>75</v>
      </c>
      <c r="M14" s="6">
        <f t="shared" si="3"/>
        <v>101.3</v>
      </c>
    </row>
    <row r="15" spans="1:13" x14ac:dyDescent="0.2">
      <c r="G15" s="5">
        <f t="shared" si="0"/>
        <v>0</v>
      </c>
      <c r="H15" s="4"/>
      <c r="I15" s="4">
        <f t="shared" si="1"/>
        <v>0</v>
      </c>
      <c r="J15" s="1">
        <v>0</v>
      </c>
      <c r="K15" s="2">
        <v>50</v>
      </c>
      <c r="L15" s="2">
        <f t="shared" si="2"/>
        <v>0</v>
      </c>
      <c r="M15" s="6">
        <f t="shared" si="3"/>
        <v>0</v>
      </c>
    </row>
    <row r="16" spans="1:13" x14ac:dyDescent="0.2">
      <c r="G16" s="5">
        <f t="shared" ref="G16" si="4">SUM(C16*D16*E16)/144*(F16)</f>
        <v>0</v>
      </c>
      <c r="H16" s="4"/>
      <c r="I16" s="4">
        <f t="shared" si="1"/>
        <v>0</v>
      </c>
      <c r="J16" s="1">
        <v>0</v>
      </c>
      <c r="K16" s="2">
        <v>50</v>
      </c>
      <c r="L16" s="2">
        <f t="shared" ref="L16:L34" si="5">SUM(K16*J16)</f>
        <v>0</v>
      </c>
      <c r="M16" s="6">
        <f t="shared" ref="M16" si="6">SUM(I16+L16)</f>
        <v>0</v>
      </c>
    </row>
    <row r="17" spans="7:13" x14ac:dyDescent="0.2">
      <c r="G17" s="5">
        <f t="shared" si="0"/>
        <v>0</v>
      </c>
      <c r="H17" s="4"/>
      <c r="I17" s="4">
        <f t="shared" si="1"/>
        <v>0</v>
      </c>
      <c r="J17" s="1">
        <v>0</v>
      </c>
      <c r="K17" s="2">
        <v>50</v>
      </c>
      <c r="L17" s="2">
        <f t="shared" si="5"/>
        <v>0</v>
      </c>
      <c r="M17" s="6">
        <f t="shared" si="3"/>
        <v>0</v>
      </c>
    </row>
    <row r="18" spans="7:13" x14ac:dyDescent="0.2">
      <c r="G18" s="5">
        <f t="shared" si="0"/>
        <v>0</v>
      </c>
      <c r="H18" s="4"/>
      <c r="I18" s="4">
        <f t="shared" si="1"/>
        <v>0</v>
      </c>
      <c r="J18" s="1">
        <v>0</v>
      </c>
      <c r="K18" s="2">
        <v>50</v>
      </c>
      <c r="L18" s="2">
        <f t="shared" si="5"/>
        <v>0</v>
      </c>
      <c r="M18" s="6">
        <f t="shared" si="3"/>
        <v>0</v>
      </c>
    </row>
    <row r="19" spans="7:13" x14ac:dyDescent="0.2">
      <c r="G19" s="5">
        <f t="shared" si="0"/>
        <v>0</v>
      </c>
      <c r="H19" s="4"/>
      <c r="I19" s="4">
        <f t="shared" si="1"/>
        <v>0</v>
      </c>
      <c r="J19" s="1">
        <v>0</v>
      </c>
      <c r="K19" s="2">
        <v>50</v>
      </c>
      <c r="L19" s="2">
        <f t="shared" si="5"/>
        <v>0</v>
      </c>
      <c r="M19" s="6">
        <f t="shared" si="3"/>
        <v>0</v>
      </c>
    </row>
    <row r="20" spans="7:13" x14ac:dyDescent="0.2">
      <c r="G20" s="5">
        <f t="shared" si="0"/>
        <v>0</v>
      </c>
      <c r="H20" s="4"/>
      <c r="I20" s="4">
        <f t="shared" si="1"/>
        <v>0</v>
      </c>
      <c r="J20" s="1">
        <v>0</v>
      </c>
      <c r="K20" s="2">
        <v>50</v>
      </c>
      <c r="L20" s="2">
        <f t="shared" si="5"/>
        <v>0</v>
      </c>
      <c r="M20" s="6">
        <f t="shared" si="3"/>
        <v>0</v>
      </c>
    </row>
    <row r="21" spans="7:13" x14ac:dyDescent="0.2">
      <c r="G21" s="5">
        <f t="shared" si="0"/>
        <v>0</v>
      </c>
      <c r="H21" s="4"/>
      <c r="I21" s="4">
        <f t="shared" si="1"/>
        <v>0</v>
      </c>
      <c r="J21" s="1">
        <v>0</v>
      </c>
      <c r="K21" s="2">
        <v>50</v>
      </c>
      <c r="L21" s="2">
        <f t="shared" si="5"/>
        <v>0</v>
      </c>
      <c r="M21" s="6">
        <f t="shared" si="3"/>
        <v>0</v>
      </c>
    </row>
    <row r="22" spans="7:13" x14ac:dyDescent="0.2">
      <c r="G22" s="5">
        <f t="shared" si="0"/>
        <v>0</v>
      </c>
      <c r="H22" s="4"/>
      <c r="I22" s="4">
        <f t="shared" si="1"/>
        <v>0</v>
      </c>
      <c r="J22" s="1">
        <v>0</v>
      </c>
      <c r="K22" s="2">
        <v>50</v>
      </c>
      <c r="L22" s="2">
        <f t="shared" si="5"/>
        <v>0</v>
      </c>
      <c r="M22" s="6">
        <f t="shared" si="3"/>
        <v>0</v>
      </c>
    </row>
    <row r="23" spans="7:13" x14ac:dyDescent="0.2">
      <c r="G23" s="5">
        <f t="shared" si="0"/>
        <v>0</v>
      </c>
      <c r="H23" s="4"/>
      <c r="I23" s="4">
        <f t="shared" si="1"/>
        <v>0</v>
      </c>
      <c r="J23" s="1">
        <v>0</v>
      </c>
      <c r="K23" s="2">
        <v>50</v>
      </c>
      <c r="L23" s="2">
        <f t="shared" si="5"/>
        <v>0</v>
      </c>
      <c r="M23" s="6">
        <f t="shared" si="3"/>
        <v>0</v>
      </c>
    </row>
    <row r="24" spans="7:13" x14ac:dyDescent="0.2">
      <c r="G24" s="5">
        <f t="shared" si="0"/>
        <v>0</v>
      </c>
      <c r="H24" s="4"/>
      <c r="I24" s="4">
        <f t="shared" si="1"/>
        <v>0</v>
      </c>
      <c r="J24" s="1">
        <v>0</v>
      </c>
      <c r="K24" s="2">
        <v>50</v>
      </c>
      <c r="L24" s="2">
        <f t="shared" si="5"/>
        <v>0</v>
      </c>
      <c r="M24" s="6">
        <f t="shared" si="3"/>
        <v>0</v>
      </c>
    </row>
    <row r="25" spans="7:13" x14ac:dyDescent="0.2">
      <c r="G25" s="5">
        <f t="shared" si="0"/>
        <v>0</v>
      </c>
      <c r="H25" s="4"/>
      <c r="I25" s="4">
        <f t="shared" si="1"/>
        <v>0</v>
      </c>
      <c r="J25" s="1">
        <v>0</v>
      </c>
      <c r="K25" s="2">
        <v>50</v>
      </c>
      <c r="L25" s="2">
        <f t="shared" si="5"/>
        <v>0</v>
      </c>
      <c r="M25" s="6">
        <f t="shared" si="3"/>
        <v>0</v>
      </c>
    </row>
    <row r="26" spans="7:13" x14ac:dyDescent="0.2">
      <c r="G26" s="5">
        <f t="shared" si="0"/>
        <v>0</v>
      </c>
      <c r="H26" s="4"/>
      <c r="I26" s="4">
        <f t="shared" si="1"/>
        <v>0</v>
      </c>
      <c r="J26" s="1">
        <v>0</v>
      </c>
      <c r="K26" s="2">
        <v>50</v>
      </c>
      <c r="L26" s="2">
        <f t="shared" si="5"/>
        <v>0</v>
      </c>
      <c r="M26" s="6">
        <f t="shared" si="3"/>
        <v>0</v>
      </c>
    </row>
    <row r="27" spans="7:13" x14ac:dyDescent="0.2">
      <c r="G27" s="5">
        <f t="shared" si="0"/>
        <v>0</v>
      </c>
      <c r="H27" s="4"/>
      <c r="I27" s="4">
        <f t="shared" si="1"/>
        <v>0</v>
      </c>
      <c r="J27" s="1">
        <v>0</v>
      </c>
      <c r="K27" s="2">
        <v>50</v>
      </c>
      <c r="L27" s="2">
        <f t="shared" si="5"/>
        <v>0</v>
      </c>
      <c r="M27" s="6">
        <f t="shared" si="3"/>
        <v>0</v>
      </c>
    </row>
    <row r="28" spans="7:13" x14ac:dyDescent="0.2">
      <c r="G28" s="5">
        <f t="shared" si="0"/>
        <v>0</v>
      </c>
      <c r="H28" s="4"/>
      <c r="I28" s="4">
        <f t="shared" si="1"/>
        <v>0</v>
      </c>
      <c r="J28" s="1">
        <v>0</v>
      </c>
      <c r="K28" s="2">
        <v>50</v>
      </c>
      <c r="L28" s="2">
        <f t="shared" si="5"/>
        <v>0</v>
      </c>
      <c r="M28" s="6">
        <f t="shared" si="3"/>
        <v>0</v>
      </c>
    </row>
    <row r="29" spans="7:13" x14ac:dyDescent="0.2">
      <c r="G29" s="5">
        <f t="shared" si="0"/>
        <v>0</v>
      </c>
      <c r="H29" s="4"/>
      <c r="I29" s="4">
        <f t="shared" si="1"/>
        <v>0</v>
      </c>
      <c r="J29" s="1">
        <v>0</v>
      </c>
      <c r="K29" s="2">
        <v>50</v>
      </c>
      <c r="L29" s="2">
        <f t="shared" si="5"/>
        <v>0</v>
      </c>
      <c r="M29" s="6">
        <f t="shared" si="3"/>
        <v>0</v>
      </c>
    </row>
    <row r="30" spans="7:13" x14ac:dyDescent="0.2">
      <c r="G30" s="5">
        <f t="shared" si="0"/>
        <v>0</v>
      </c>
      <c r="H30" s="4"/>
      <c r="I30" s="4">
        <f t="shared" si="1"/>
        <v>0</v>
      </c>
      <c r="J30" s="1">
        <v>0</v>
      </c>
      <c r="K30" s="2">
        <v>50</v>
      </c>
      <c r="L30" s="2">
        <f t="shared" si="5"/>
        <v>0</v>
      </c>
      <c r="M30" s="6">
        <f t="shared" si="3"/>
        <v>0</v>
      </c>
    </row>
    <row r="31" spans="7:13" x14ac:dyDescent="0.2">
      <c r="G31" s="5">
        <f t="shared" si="0"/>
        <v>0</v>
      </c>
      <c r="H31" s="4"/>
      <c r="I31" s="4">
        <f t="shared" si="1"/>
        <v>0</v>
      </c>
      <c r="J31" s="1">
        <v>0</v>
      </c>
      <c r="K31" s="2">
        <v>50</v>
      </c>
      <c r="L31" s="2">
        <f t="shared" si="5"/>
        <v>0</v>
      </c>
      <c r="M31" s="6">
        <f t="shared" si="3"/>
        <v>0</v>
      </c>
    </row>
    <row r="32" spans="7:13" x14ac:dyDescent="0.2">
      <c r="G32" s="5">
        <f t="shared" si="0"/>
        <v>0</v>
      </c>
      <c r="H32" s="4"/>
      <c r="I32" s="4">
        <f t="shared" si="1"/>
        <v>0</v>
      </c>
      <c r="J32" s="1">
        <v>0</v>
      </c>
      <c r="K32" s="2">
        <v>50</v>
      </c>
      <c r="L32" s="2">
        <f t="shared" si="5"/>
        <v>0</v>
      </c>
      <c r="M32" s="6">
        <f t="shared" si="3"/>
        <v>0</v>
      </c>
    </row>
    <row r="33" spans="4:13" x14ac:dyDescent="0.2">
      <c r="G33" s="5">
        <f t="shared" si="0"/>
        <v>0</v>
      </c>
      <c r="H33" s="4"/>
      <c r="I33" s="4">
        <f t="shared" si="1"/>
        <v>0</v>
      </c>
      <c r="J33" s="1">
        <v>0</v>
      </c>
      <c r="K33" s="2">
        <v>50</v>
      </c>
      <c r="L33" s="2">
        <f t="shared" si="5"/>
        <v>0</v>
      </c>
      <c r="M33" s="6">
        <f t="shared" si="3"/>
        <v>0</v>
      </c>
    </row>
    <row r="34" spans="4:13" x14ac:dyDescent="0.2">
      <c r="G34" s="5">
        <f t="shared" si="0"/>
        <v>0</v>
      </c>
      <c r="H34" s="4"/>
      <c r="I34" s="4">
        <f t="shared" si="1"/>
        <v>0</v>
      </c>
      <c r="J34" s="1">
        <v>0</v>
      </c>
      <c r="K34" s="2">
        <v>50</v>
      </c>
      <c r="L34" s="2">
        <f t="shared" si="5"/>
        <v>0</v>
      </c>
      <c r="M34" s="6">
        <f t="shared" si="3"/>
        <v>0</v>
      </c>
    </row>
    <row r="36" spans="4:13" x14ac:dyDescent="0.2">
      <c r="G36" s="20">
        <f>SUM(G4:G34)</f>
        <v>57.916666666666664</v>
      </c>
      <c r="H36" s="7"/>
      <c r="I36" s="23">
        <f>SUM(I4:I34)</f>
        <v>369.51666666666671</v>
      </c>
      <c r="J36" s="7">
        <f>SUM(J4:J34)</f>
        <v>14.25</v>
      </c>
      <c r="K36" s="7"/>
      <c r="L36" s="21">
        <f>SUM(L4:L34)</f>
        <v>712.5</v>
      </c>
      <c r="M36" s="25">
        <f>SUM(M4:M34)</f>
        <v>1082.0166666666667</v>
      </c>
    </row>
    <row r="37" spans="4:13" x14ac:dyDescent="0.2">
      <c r="D37" s="51" t="s">
        <v>30</v>
      </c>
      <c r="E37" s="51"/>
      <c r="F37" s="51"/>
      <c r="G37" s="20">
        <f>SUM(G36*0.2+G36)</f>
        <v>69.5</v>
      </c>
      <c r="H37" s="7"/>
      <c r="I37" s="21">
        <f>SUM(I36*0.2+I36)</f>
        <v>443.42000000000007</v>
      </c>
      <c r="J37" s="7"/>
      <c r="K37" s="7"/>
      <c r="L37" s="7"/>
      <c r="M37" s="11"/>
    </row>
  </sheetData>
  <mergeCells count="2">
    <mergeCell ref="B1:D1"/>
    <mergeCell ref="D37:F37"/>
  </mergeCells>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A63D8-9431-404C-AEB0-72D0B7F0BEB3}">
  <dimension ref="A1:H26"/>
  <sheetViews>
    <sheetView workbookViewId="0">
      <selection activeCell="F3" sqref="F3"/>
    </sheetView>
  </sheetViews>
  <sheetFormatPr baseColWidth="10" defaultRowHeight="16" x14ac:dyDescent="0.2"/>
  <cols>
    <col min="1" max="1" width="21.83203125" bestFit="1" customWidth="1"/>
    <col min="2" max="3" width="8.1640625" customWidth="1"/>
  </cols>
  <sheetData>
    <row r="1" spans="1:8" ht="60" x14ac:dyDescent="0.25">
      <c r="A1" s="10" t="s">
        <v>0</v>
      </c>
      <c r="B1" s="10" t="s">
        <v>13</v>
      </c>
      <c r="C1" s="10" t="s">
        <v>15</v>
      </c>
      <c r="D1" s="10" t="s">
        <v>10</v>
      </c>
      <c r="E1" s="10" t="s">
        <v>16</v>
      </c>
      <c r="F1" s="10" t="s">
        <v>6</v>
      </c>
      <c r="G1" s="10" t="s">
        <v>9</v>
      </c>
      <c r="H1" s="10" t="s">
        <v>7</v>
      </c>
    </row>
    <row r="2" spans="1:8" x14ac:dyDescent="0.2">
      <c r="A2" s="3" t="s">
        <v>63</v>
      </c>
      <c r="B2" s="1">
        <v>2</v>
      </c>
      <c r="C2" s="4">
        <v>35</v>
      </c>
      <c r="D2" s="4">
        <f>SUM(B2*C2)</f>
        <v>70</v>
      </c>
      <c r="E2" s="1">
        <v>1</v>
      </c>
      <c r="F2" s="2">
        <v>50</v>
      </c>
      <c r="G2" s="2">
        <f>SUM(F2*E2)</f>
        <v>50</v>
      </c>
      <c r="H2" s="6">
        <f>SUM(D2+G2)</f>
        <v>120</v>
      </c>
    </row>
    <row r="3" spans="1:8" x14ac:dyDescent="0.2">
      <c r="A3" s="3" t="s">
        <v>64</v>
      </c>
      <c r="B3" s="1">
        <v>2</v>
      </c>
      <c r="C3" s="4">
        <v>12</v>
      </c>
      <c r="D3" s="4">
        <f t="shared" ref="D3:D24" si="0">SUM(B3*C3)</f>
        <v>24</v>
      </c>
      <c r="E3" s="1">
        <v>0.5</v>
      </c>
      <c r="F3" s="2">
        <v>50</v>
      </c>
      <c r="G3" s="2">
        <f t="shared" ref="G3:G24" si="1">SUM(F3*E3)</f>
        <v>25</v>
      </c>
      <c r="H3" s="6">
        <f t="shared" ref="H3:H24" si="2">SUM(D3+G3)</f>
        <v>49</v>
      </c>
    </row>
    <row r="4" spans="1:8" x14ac:dyDescent="0.2">
      <c r="A4" s="3"/>
      <c r="B4" s="1"/>
      <c r="C4" s="4"/>
      <c r="D4" s="4">
        <f t="shared" si="0"/>
        <v>0</v>
      </c>
      <c r="E4" s="1"/>
      <c r="F4" s="2">
        <v>50</v>
      </c>
      <c r="G4" s="2">
        <f t="shared" si="1"/>
        <v>0</v>
      </c>
      <c r="H4" s="6">
        <f t="shared" si="2"/>
        <v>0</v>
      </c>
    </row>
    <row r="5" spans="1:8" x14ac:dyDescent="0.2">
      <c r="A5" s="3"/>
      <c r="B5" s="1"/>
      <c r="C5" s="4"/>
      <c r="D5" s="4">
        <f t="shared" si="0"/>
        <v>0</v>
      </c>
      <c r="E5" s="1"/>
      <c r="F5" s="2">
        <v>50</v>
      </c>
      <c r="G5" s="2">
        <f t="shared" si="1"/>
        <v>0</v>
      </c>
      <c r="H5" s="6">
        <f t="shared" si="2"/>
        <v>0</v>
      </c>
    </row>
    <row r="6" spans="1:8" x14ac:dyDescent="0.2">
      <c r="A6" s="3"/>
      <c r="B6" s="1"/>
      <c r="C6" s="4"/>
      <c r="D6" s="4">
        <f t="shared" si="0"/>
        <v>0</v>
      </c>
      <c r="E6" s="1"/>
      <c r="F6" s="2">
        <v>50</v>
      </c>
      <c r="G6" s="2">
        <f t="shared" si="1"/>
        <v>0</v>
      </c>
      <c r="H6" s="6">
        <f t="shared" si="2"/>
        <v>0</v>
      </c>
    </row>
    <row r="7" spans="1:8" x14ac:dyDescent="0.2">
      <c r="A7" s="3"/>
      <c r="B7" s="1"/>
      <c r="C7" s="4"/>
      <c r="D7" s="4">
        <f t="shared" si="0"/>
        <v>0</v>
      </c>
      <c r="E7" s="1"/>
      <c r="F7" s="2">
        <v>50</v>
      </c>
      <c r="G7" s="2">
        <f t="shared" si="1"/>
        <v>0</v>
      </c>
      <c r="H7" s="6">
        <f t="shared" si="2"/>
        <v>0</v>
      </c>
    </row>
    <row r="8" spans="1:8" x14ac:dyDescent="0.2">
      <c r="A8" s="3"/>
      <c r="B8" s="1"/>
      <c r="C8" s="4"/>
      <c r="D8" s="4">
        <f t="shared" si="0"/>
        <v>0</v>
      </c>
      <c r="E8" s="1"/>
      <c r="F8" s="2">
        <v>50</v>
      </c>
      <c r="G8" s="2">
        <f t="shared" si="1"/>
        <v>0</v>
      </c>
      <c r="H8" s="6">
        <f t="shared" si="2"/>
        <v>0</v>
      </c>
    </row>
    <row r="9" spans="1:8" x14ac:dyDescent="0.2">
      <c r="A9" s="3"/>
      <c r="B9" s="1"/>
      <c r="C9" s="4"/>
      <c r="D9" s="4">
        <f t="shared" si="0"/>
        <v>0</v>
      </c>
      <c r="E9" s="1"/>
      <c r="F9" s="2">
        <v>50</v>
      </c>
      <c r="G9" s="2">
        <f t="shared" si="1"/>
        <v>0</v>
      </c>
      <c r="H9" s="6">
        <f t="shared" si="2"/>
        <v>0</v>
      </c>
    </row>
    <row r="10" spans="1:8" x14ac:dyDescent="0.2">
      <c r="A10" s="3"/>
      <c r="B10" s="1"/>
      <c r="C10" s="4"/>
      <c r="D10" s="4">
        <f t="shared" si="0"/>
        <v>0</v>
      </c>
      <c r="E10" s="1"/>
      <c r="F10" s="2">
        <v>50</v>
      </c>
      <c r="G10" s="2">
        <f t="shared" si="1"/>
        <v>0</v>
      </c>
      <c r="H10" s="6">
        <f t="shared" si="2"/>
        <v>0</v>
      </c>
    </row>
    <row r="11" spans="1:8" x14ac:dyDescent="0.2">
      <c r="A11" s="3"/>
      <c r="B11" s="1"/>
      <c r="C11" s="4"/>
      <c r="D11" s="4">
        <f t="shared" si="0"/>
        <v>0</v>
      </c>
      <c r="E11" s="1"/>
      <c r="F11" s="2">
        <v>50</v>
      </c>
      <c r="G11" s="2">
        <f t="shared" si="1"/>
        <v>0</v>
      </c>
      <c r="H11" s="6">
        <f t="shared" si="2"/>
        <v>0</v>
      </c>
    </row>
    <row r="12" spans="1:8" x14ac:dyDescent="0.2">
      <c r="A12" s="3"/>
      <c r="B12" s="1"/>
      <c r="C12" s="4"/>
      <c r="D12" s="4">
        <f t="shared" si="0"/>
        <v>0</v>
      </c>
      <c r="E12" s="1"/>
      <c r="F12" s="2">
        <v>50</v>
      </c>
      <c r="G12" s="2">
        <f t="shared" si="1"/>
        <v>0</v>
      </c>
      <c r="H12" s="6">
        <f t="shared" si="2"/>
        <v>0</v>
      </c>
    </row>
    <row r="13" spans="1:8" x14ac:dyDescent="0.2">
      <c r="A13" s="3"/>
      <c r="B13" s="1"/>
      <c r="C13" s="4"/>
      <c r="D13" s="4">
        <f t="shared" si="0"/>
        <v>0</v>
      </c>
      <c r="E13" s="1"/>
      <c r="F13" s="2">
        <v>50</v>
      </c>
      <c r="G13" s="2">
        <f t="shared" si="1"/>
        <v>0</v>
      </c>
      <c r="H13" s="6">
        <f t="shared" si="2"/>
        <v>0</v>
      </c>
    </row>
    <row r="14" spans="1:8" x14ac:dyDescent="0.2">
      <c r="A14" s="3"/>
      <c r="B14" s="1"/>
      <c r="C14" s="4"/>
      <c r="D14" s="4">
        <f t="shared" si="0"/>
        <v>0</v>
      </c>
      <c r="E14" s="1"/>
      <c r="F14" s="2">
        <v>50</v>
      </c>
      <c r="G14" s="2">
        <f t="shared" si="1"/>
        <v>0</v>
      </c>
      <c r="H14" s="6">
        <f t="shared" si="2"/>
        <v>0</v>
      </c>
    </row>
    <row r="15" spans="1:8" x14ac:dyDescent="0.2">
      <c r="A15" s="3"/>
      <c r="B15" s="1"/>
      <c r="C15" s="4"/>
      <c r="D15" s="4">
        <f t="shared" si="0"/>
        <v>0</v>
      </c>
      <c r="E15" s="1"/>
      <c r="F15" s="2">
        <v>50</v>
      </c>
      <c r="G15" s="2">
        <f t="shared" si="1"/>
        <v>0</v>
      </c>
      <c r="H15" s="6">
        <f t="shared" si="2"/>
        <v>0</v>
      </c>
    </row>
    <row r="16" spans="1:8" x14ac:dyDescent="0.2">
      <c r="A16" s="3"/>
      <c r="B16" s="1"/>
      <c r="C16" s="4"/>
      <c r="D16" s="4">
        <f t="shared" si="0"/>
        <v>0</v>
      </c>
      <c r="E16" s="1"/>
      <c r="F16" s="2">
        <v>50</v>
      </c>
      <c r="G16" s="2">
        <f t="shared" si="1"/>
        <v>0</v>
      </c>
      <c r="H16" s="6">
        <f t="shared" si="2"/>
        <v>0</v>
      </c>
    </row>
    <row r="17" spans="1:8" x14ac:dyDescent="0.2">
      <c r="A17" s="3"/>
      <c r="B17" s="1"/>
      <c r="C17" s="4"/>
      <c r="D17" s="4">
        <f t="shared" si="0"/>
        <v>0</v>
      </c>
      <c r="E17" s="1"/>
      <c r="F17" s="2">
        <v>50</v>
      </c>
      <c r="G17" s="2">
        <f t="shared" si="1"/>
        <v>0</v>
      </c>
      <c r="H17" s="6">
        <f t="shared" si="2"/>
        <v>0</v>
      </c>
    </row>
    <row r="18" spans="1:8" x14ac:dyDescent="0.2">
      <c r="A18" s="3"/>
      <c r="B18" s="1"/>
      <c r="C18" s="4"/>
      <c r="D18" s="4">
        <f t="shared" si="0"/>
        <v>0</v>
      </c>
      <c r="E18" s="1"/>
      <c r="F18" s="2">
        <v>50</v>
      </c>
      <c r="G18" s="2">
        <f t="shared" si="1"/>
        <v>0</v>
      </c>
      <c r="H18" s="6">
        <f t="shared" si="2"/>
        <v>0</v>
      </c>
    </row>
    <row r="19" spans="1:8" x14ac:dyDescent="0.2">
      <c r="A19" s="3"/>
      <c r="B19" s="1"/>
      <c r="C19" s="4"/>
      <c r="D19" s="4">
        <f t="shared" si="0"/>
        <v>0</v>
      </c>
      <c r="E19" s="1"/>
      <c r="F19" s="2">
        <v>50</v>
      </c>
      <c r="G19" s="2">
        <f t="shared" si="1"/>
        <v>0</v>
      </c>
      <c r="H19" s="6">
        <f t="shared" si="2"/>
        <v>0</v>
      </c>
    </row>
    <row r="20" spans="1:8" x14ac:dyDescent="0.2">
      <c r="A20" s="3"/>
      <c r="B20" s="1"/>
      <c r="C20" s="4"/>
      <c r="D20" s="4">
        <f t="shared" si="0"/>
        <v>0</v>
      </c>
      <c r="E20" s="1"/>
      <c r="F20" s="2">
        <v>50</v>
      </c>
      <c r="G20" s="2">
        <f t="shared" si="1"/>
        <v>0</v>
      </c>
      <c r="H20" s="6">
        <f t="shared" si="2"/>
        <v>0</v>
      </c>
    </row>
    <row r="21" spans="1:8" x14ac:dyDescent="0.2">
      <c r="A21" s="3"/>
      <c r="B21" s="1"/>
      <c r="C21" s="4"/>
      <c r="D21" s="4">
        <f t="shared" si="0"/>
        <v>0</v>
      </c>
      <c r="E21" s="1"/>
      <c r="F21" s="2">
        <v>50</v>
      </c>
      <c r="G21" s="2">
        <f t="shared" si="1"/>
        <v>0</v>
      </c>
      <c r="H21" s="6">
        <f t="shared" si="2"/>
        <v>0</v>
      </c>
    </row>
    <row r="22" spans="1:8" x14ac:dyDescent="0.2">
      <c r="A22" s="3"/>
      <c r="B22" s="1"/>
      <c r="C22" s="4"/>
      <c r="D22" s="4">
        <f t="shared" si="0"/>
        <v>0</v>
      </c>
      <c r="E22" s="1"/>
      <c r="F22" s="2">
        <v>50</v>
      </c>
      <c r="G22" s="2">
        <f t="shared" si="1"/>
        <v>0</v>
      </c>
      <c r="H22" s="6">
        <f t="shared" si="2"/>
        <v>0</v>
      </c>
    </row>
    <row r="23" spans="1:8" x14ac:dyDescent="0.2">
      <c r="A23" s="3"/>
      <c r="B23" s="1"/>
      <c r="C23" s="4"/>
      <c r="D23" s="4">
        <f t="shared" si="0"/>
        <v>0</v>
      </c>
      <c r="E23" s="1"/>
      <c r="F23" s="2">
        <v>50</v>
      </c>
      <c r="G23" s="2">
        <f t="shared" si="1"/>
        <v>0</v>
      </c>
      <c r="H23" s="6">
        <f t="shared" si="2"/>
        <v>0</v>
      </c>
    </row>
    <row r="24" spans="1:8" x14ac:dyDescent="0.2">
      <c r="A24" s="3"/>
      <c r="B24" s="1"/>
      <c r="C24" s="4"/>
      <c r="D24" s="4">
        <f t="shared" si="0"/>
        <v>0</v>
      </c>
      <c r="E24" s="1"/>
      <c r="F24" s="2">
        <v>50</v>
      </c>
      <c r="G24" s="2">
        <f t="shared" si="1"/>
        <v>0</v>
      </c>
      <c r="H24" s="6">
        <f t="shared" si="2"/>
        <v>0</v>
      </c>
    </row>
    <row r="25" spans="1:8" x14ac:dyDescent="0.2">
      <c r="A25" s="3"/>
      <c r="B25" s="1"/>
      <c r="C25" s="1"/>
      <c r="D25" s="1"/>
      <c r="E25" s="1"/>
      <c r="F25" s="1"/>
      <c r="G25" s="1"/>
    </row>
    <row r="26" spans="1:8" x14ac:dyDescent="0.2">
      <c r="A26" s="3"/>
      <c r="B26" s="1"/>
      <c r="C26" s="1"/>
      <c r="D26" s="23">
        <f>SUM(D2:D24)</f>
        <v>94</v>
      </c>
      <c r="E26" s="7">
        <f>SUM(E2:E24)</f>
        <v>1.5</v>
      </c>
      <c r="F26" s="7"/>
      <c r="G26" s="21">
        <f>SUM(G2:G24)</f>
        <v>75</v>
      </c>
      <c r="H26" s="25">
        <f>SUM(H2:H24)</f>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1D99B-E72C-6340-969C-350AE1F6836B}">
  <dimension ref="A1:H16"/>
  <sheetViews>
    <sheetView workbookViewId="0">
      <selection activeCell="H3" sqref="H3"/>
    </sheetView>
  </sheetViews>
  <sheetFormatPr baseColWidth="10" defaultRowHeight="16" x14ac:dyDescent="0.2"/>
  <cols>
    <col min="1" max="1" width="21.83203125" bestFit="1" customWidth="1"/>
  </cols>
  <sheetData>
    <row r="1" spans="1:8" ht="80" x14ac:dyDescent="0.25">
      <c r="A1" s="10" t="s">
        <v>17</v>
      </c>
      <c r="B1" s="10" t="s">
        <v>66</v>
      </c>
      <c r="C1" s="10" t="s">
        <v>15</v>
      </c>
      <c r="D1" s="10" t="s">
        <v>7</v>
      </c>
      <c r="E1" s="10" t="s">
        <v>18</v>
      </c>
      <c r="F1" s="10" t="s">
        <v>6</v>
      </c>
      <c r="G1" s="10" t="s">
        <v>9</v>
      </c>
      <c r="H1" s="10" t="s">
        <v>7</v>
      </c>
    </row>
    <row r="2" spans="1:8" x14ac:dyDescent="0.2">
      <c r="A2" s="1" t="s">
        <v>65</v>
      </c>
      <c r="B2" s="1">
        <v>1</v>
      </c>
      <c r="C2" s="4">
        <v>30</v>
      </c>
      <c r="D2" s="4">
        <f>SUM(B2*C2)</f>
        <v>30</v>
      </c>
      <c r="E2" s="1">
        <v>1</v>
      </c>
      <c r="F2" s="2">
        <v>50</v>
      </c>
      <c r="G2" s="2">
        <f>SUM(F2*E2)</f>
        <v>50</v>
      </c>
      <c r="H2" s="6">
        <f>SUM(C2+G2)</f>
        <v>80</v>
      </c>
    </row>
    <row r="3" spans="1:8" x14ac:dyDescent="0.2">
      <c r="A3" s="14" t="s">
        <v>67</v>
      </c>
      <c r="B3" s="1">
        <v>1</v>
      </c>
      <c r="C3" s="4">
        <v>75</v>
      </c>
      <c r="D3" s="4">
        <f t="shared" ref="D3:D14" si="0">SUM(B3*C3)</f>
        <v>75</v>
      </c>
      <c r="E3" s="1">
        <v>1.5</v>
      </c>
      <c r="F3" s="2">
        <v>50</v>
      </c>
      <c r="G3" s="30">
        <f>SUM(F3*E3)</f>
        <v>75</v>
      </c>
      <c r="H3" s="6">
        <f>SUM(C3+G3)</f>
        <v>150</v>
      </c>
    </row>
    <row r="4" spans="1:8" x14ac:dyDescent="0.2">
      <c r="A4" s="3"/>
      <c r="B4" s="1"/>
      <c r="C4" s="4"/>
      <c r="D4" s="4">
        <f t="shared" si="0"/>
        <v>0</v>
      </c>
      <c r="E4" s="1"/>
      <c r="F4" s="2">
        <v>50</v>
      </c>
      <c r="G4" s="2"/>
      <c r="H4" s="6"/>
    </row>
    <row r="5" spans="1:8" x14ac:dyDescent="0.2">
      <c r="A5" s="3"/>
      <c r="B5" s="1"/>
      <c r="C5" s="4"/>
      <c r="D5" s="4">
        <f t="shared" si="0"/>
        <v>0</v>
      </c>
      <c r="E5" s="1"/>
      <c r="F5" s="2">
        <v>50</v>
      </c>
      <c r="G5" s="2"/>
      <c r="H5" s="6"/>
    </row>
    <row r="6" spans="1:8" x14ac:dyDescent="0.2">
      <c r="A6" s="3"/>
      <c r="B6" s="1"/>
      <c r="C6" s="4"/>
      <c r="D6" s="4">
        <f t="shared" si="0"/>
        <v>0</v>
      </c>
      <c r="E6" s="1"/>
      <c r="F6" s="2">
        <v>50</v>
      </c>
      <c r="G6" s="2"/>
      <c r="H6" s="6"/>
    </row>
    <row r="7" spans="1:8" x14ac:dyDescent="0.2">
      <c r="A7" s="3"/>
      <c r="B7" s="1"/>
      <c r="C7" s="4"/>
      <c r="D7" s="4">
        <f t="shared" si="0"/>
        <v>0</v>
      </c>
      <c r="E7" s="1"/>
      <c r="F7" s="2">
        <v>50</v>
      </c>
      <c r="G7" s="2"/>
      <c r="H7" s="6"/>
    </row>
    <row r="8" spans="1:8" x14ac:dyDescent="0.2">
      <c r="A8" s="3"/>
      <c r="B8" s="1"/>
      <c r="C8" s="4"/>
      <c r="D8" s="4">
        <f t="shared" si="0"/>
        <v>0</v>
      </c>
      <c r="E8" s="1"/>
      <c r="F8" s="2">
        <v>50</v>
      </c>
      <c r="G8" s="2"/>
      <c r="H8" s="6"/>
    </row>
    <row r="9" spans="1:8" x14ac:dyDescent="0.2">
      <c r="A9" s="3"/>
      <c r="B9" s="1"/>
      <c r="C9" s="4"/>
      <c r="D9" s="4">
        <f t="shared" si="0"/>
        <v>0</v>
      </c>
      <c r="E9" s="1"/>
      <c r="F9" s="2">
        <v>50</v>
      </c>
      <c r="G9" s="2"/>
      <c r="H9" s="6"/>
    </row>
    <row r="10" spans="1:8" x14ac:dyDescent="0.2">
      <c r="A10" s="3"/>
      <c r="B10" s="1"/>
      <c r="C10" s="4"/>
      <c r="D10" s="4">
        <f t="shared" si="0"/>
        <v>0</v>
      </c>
      <c r="E10" s="1"/>
      <c r="F10" s="2">
        <v>50</v>
      </c>
      <c r="G10" s="2"/>
      <c r="H10" s="6"/>
    </row>
    <row r="11" spans="1:8" x14ac:dyDescent="0.2">
      <c r="A11" s="3"/>
      <c r="B11" s="1"/>
      <c r="C11" s="4"/>
      <c r="D11" s="4">
        <f t="shared" si="0"/>
        <v>0</v>
      </c>
      <c r="E11" s="1"/>
      <c r="F11" s="2">
        <v>50</v>
      </c>
      <c r="G11" s="2"/>
      <c r="H11" s="6"/>
    </row>
    <row r="12" spans="1:8" x14ac:dyDescent="0.2">
      <c r="A12" s="3"/>
      <c r="B12" s="1"/>
      <c r="C12" s="4"/>
      <c r="D12" s="4">
        <f t="shared" si="0"/>
        <v>0</v>
      </c>
      <c r="E12" s="1"/>
      <c r="F12" s="2">
        <v>50</v>
      </c>
      <c r="G12" s="2"/>
      <c r="H12" s="6"/>
    </row>
    <row r="13" spans="1:8" x14ac:dyDescent="0.2">
      <c r="A13" s="3"/>
      <c r="B13" s="1"/>
      <c r="C13" s="4"/>
      <c r="D13" s="4">
        <f t="shared" si="0"/>
        <v>0</v>
      </c>
      <c r="E13" s="1"/>
      <c r="F13" s="2">
        <v>50</v>
      </c>
      <c r="G13" s="2"/>
      <c r="H13" s="6"/>
    </row>
    <row r="14" spans="1:8" x14ac:dyDescent="0.2">
      <c r="A14" s="3"/>
      <c r="B14" s="1"/>
      <c r="C14" s="4"/>
      <c r="D14" s="4">
        <f t="shared" si="0"/>
        <v>0</v>
      </c>
      <c r="E14" s="1"/>
      <c r="F14" s="2">
        <v>50</v>
      </c>
      <c r="G14" s="2"/>
      <c r="H14" s="6"/>
    </row>
    <row r="15" spans="1:8" x14ac:dyDescent="0.2">
      <c r="A15" s="3"/>
      <c r="B15" s="1"/>
      <c r="C15" s="1"/>
      <c r="D15" s="1"/>
      <c r="E15" s="1"/>
      <c r="F15" s="1"/>
      <c r="G15" s="1"/>
    </row>
    <row r="16" spans="1:8" x14ac:dyDescent="0.2">
      <c r="A16" s="3"/>
      <c r="B16" s="1"/>
      <c r="C16" s="1"/>
      <c r="D16" s="23">
        <f>SUM(D2:D14)</f>
        <v>105</v>
      </c>
      <c r="E16" s="7">
        <f>SUM(E2:E15)</f>
        <v>2.5</v>
      </c>
      <c r="F16" s="7"/>
      <c r="G16" s="24">
        <f>SUM(G2:G15)</f>
        <v>125</v>
      </c>
      <c r="H16" s="25">
        <f>SUM(H2:H14)</f>
        <v>230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2ED43-D5A4-5E40-B02A-0F714C24831D}">
  <dimension ref="A2:G17"/>
  <sheetViews>
    <sheetView workbookViewId="0">
      <selection activeCell="E9" sqref="E9"/>
    </sheetView>
  </sheetViews>
  <sheetFormatPr baseColWidth="10" defaultRowHeight="16" x14ac:dyDescent="0.2"/>
  <cols>
    <col min="1" max="1" width="17.1640625" bestFit="1" customWidth="1"/>
    <col min="2" max="2" width="10.83203125" style="1"/>
    <col min="4" max="4" width="11.6640625" style="1" customWidth="1"/>
  </cols>
  <sheetData>
    <row r="2" spans="1:7" ht="60" x14ac:dyDescent="0.25">
      <c r="A2" s="10" t="s">
        <v>20</v>
      </c>
      <c r="B2" s="10" t="s">
        <v>26</v>
      </c>
      <c r="C2" s="10" t="s">
        <v>28</v>
      </c>
      <c r="D2" s="10" t="s">
        <v>7</v>
      </c>
      <c r="E2" s="10" t="s">
        <v>19</v>
      </c>
      <c r="F2" s="10" t="s">
        <v>6</v>
      </c>
      <c r="G2" s="10" t="s">
        <v>9</v>
      </c>
    </row>
    <row r="3" spans="1:7" x14ac:dyDescent="0.2">
      <c r="A3" t="s">
        <v>21</v>
      </c>
      <c r="B3" s="2">
        <v>0.5</v>
      </c>
      <c r="C3" s="19">
        <v>2</v>
      </c>
      <c r="D3" s="2">
        <f t="shared" ref="D3:D15" si="0">SUM(C3*B3)</f>
        <v>1</v>
      </c>
      <c r="E3" s="1">
        <v>0.5</v>
      </c>
      <c r="F3" s="2">
        <v>50</v>
      </c>
      <c r="G3" s="2">
        <f t="shared" ref="G3:G15" si="1">SUM(F3*E3)</f>
        <v>25</v>
      </c>
    </row>
    <row r="4" spans="1:7" x14ac:dyDescent="0.2">
      <c r="A4" t="s">
        <v>22</v>
      </c>
      <c r="B4" s="2">
        <v>0.5</v>
      </c>
      <c r="C4" s="19">
        <v>2</v>
      </c>
      <c r="D4" s="2">
        <f t="shared" si="0"/>
        <v>1</v>
      </c>
      <c r="E4" s="1">
        <v>0.5</v>
      </c>
      <c r="F4" s="2">
        <v>50</v>
      </c>
      <c r="G4" s="2">
        <f t="shared" si="1"/>
        <v>25</v>
      </c>
    </row>
    <row r="5" spans="1:7" x14ac:dyDescent="0.2">
      <c r="A5" t="s">
        <v>23</v>
      </c>
      <c r="B5" s="2">
        <v>0.5</v>
      </c>
      <c r="C5" s="19">
        <v>2</v>
      </c>
      <c r="D5" s="2">
        <f t="shared" si="0"/>
        <v>1</v>
      </c>
      <c r="E5" s="1">
        <v>0.5</v>
      </c>
      <c r="F5" s="2">
        <v>50</v>
      </c>
      <c r="G5" s="2">
        <f t="shared" si="1"/>
        <v>25</v>
      </c>
    </row>
    <row r="6" spans="1:7" x14ac:dyDescent="0.2">
      <c r="A6" t="s">
        <v>24</v>
      </c>
      <c r="B6" s="2">
        <v>0.5</v>
      </c>
      <c r="C6" s="19"/>
      <c r="D6" s="2">
        <f t="shared" si="0"/>
        <v>0</v>
      </c>
      <c r="E6" s="1"/>
      <c r="F6" s="2">
        <v>50</v>
      </c>
      <c r="G6" s="2">
        <f t="shared" si="1"/>
        <v>0</v>
      </c>
    </row>
    <row r="7" spans="1:7" x14ac:dyDescent="0.2">
      <c r="A7" t="s">
        <v>25</v>
      </c>
      <c r="B7" s="2">
        <v>0.25</v>
      </c>
      <c r="C7" s="19">
        <v>32</v>
      </c>
      <c r="D7" s="2">
        <f t="shared" si="0"/>
        <v>8</v>
      </c>
      <c r="E7" s="1">
        <v>0.5</v>
      </c>
      <c r="F7" s="2">
        <v>50</v>
      </c>
      <c r="G7" s="2">
        <f t="shared" si="1"/>
        <v>25</v>
      </c>
    </row>
    <row r="8" spans="1:7" x14ac:dyDescent="0.2">
      <c r="A8" t="s">
        <v>73</v>
      </c>
      <c r="B8" s="2">
        <v>50</v>
      </c>
      <c r="C8" s="19">
        <v>1</v>
      </c>
      <c r="D8" s="2">
        <f t="shared" si="0"/>
        <v>50</v>
      </c>
      <c r="E8" s="1">
        <v>1.5</v>
      </c>
      <c r="F8" s="2">
        <v>50</v>
      </c>
      <c r="G8" s="2">
        <f t="shared" si="1"/>
        <v>75</v>
      </c>
    </row>
    <row r="9" spans="1:7" x14ac:dyDescent="0.2">
      <c r="A9" t="s">
        <v>27</v>
      </c>
      <c r="B9" s="2">
        <v>0</v>
      </c>
      <c r="C9" s="19"/>
      <c r="D9" s="2">
        <f t="shared" si="0"/>
        <v>0</v>
      </c>
      <c r="E9" s="1"/>
      <c r="F9" s="2">
        <v>50</v>
      </c>
      <c r="G9" s="2">
        <f t="shared" si="1"/>
        <v>0</v>
      </c>
    </row>
    <row r="10" spans="1:7" x14ac:dyDescent="0.2">
      <c r="A10" t="s">
        <v>27</v>
      </c>
      <c r="B10" s="2">
        <v>0</v>
      </c>
      <c r="C10" s="19"/>
      <c r="D10" s="2">
        <f t="shared" si="0"/>
        <v>0</v>
      </c>
      <c r="E10" s="1"/>
      <c r="F10" s="2">
        <v>50</v>
      </c>
      <c r="G10" s="2">
        <f t="shared" si="1"/>
        <v>0</v>
      </c>
    </row>
    <row r="11" spans="1:7" x14ac:dyDescent="0.2">
      <c r="A11" t="s">
        <v>27</v>
      </c>
      <c r="B11" s="2">
        <v>0</v>
      </c>
      <c r="C11" s="19"/>
      <c r="D11" s="2">
        <f t="shared" si="0"/>
        <v>0</v>
      </c>
      <c r="E11" s="1"/>
      <c r="F11" s="2">
        <v>50</v>
      </c>
      <c r="G11" s="2">
        <f t="shared" si="1"/>
        <v>0</v>
      </c>
    </row>
    <row r="12" spans="1:7" x14ac:dyDescent="0.2">
      <c r="A12" t="s">
        <v>27</v>
      </c>
      <c r="B12" s="2">
        <v>0</v>
      </c>
      <c r="C12" s="19"/>
      <c r="D12" s="2">
        <f t="shared" si="0"/>
        <v>0</v>
      </c>
      <c r="E12" s="1"/>
      <c r="F12" s="2">
        <v>50</v>
      </c>
      <c r="G12" s="2">
        <f t="shared" si="1"/>
        <v>0</v>
      </c>
    </row>
    <row r="13" spans="1:7" x14ac:dyDescent="0.2">
      <c r="A13" t="s">
        <v>27</v>
      </c>
      <c r="B13" s="2">
        <v>0</v>
      </c>
      <c r="C13" s="19"/>
      <c r="D13" s="2">
        <f t="shared" si="0"/>
        <v>0</v>
      </c>
      <c r="E13" s="1"/>
      <c r="F13" s="2">
        <v>50</v>
      </c>
      <c r="G13" s="2">
        <f t="shared" si="1"/>
        <v>0</v>
      </c>
    </row>
    <row r="14" spans="1:7" x14ac:dyDescent="0.2">
      <c r="A14" t="s">
        <v>27</v>
      </c>
      <c r="B14" s="2">
        <v>0</v>
      </c>
      <c r="C14" s="19"/>
      <c r="D14" s="2">
        <f t="shared" si="0"/>
        <v>0</v>
      </c>
      <c r="E14" s="1"/>
      <c r="F14" s="2">
        <v>50</v>
      </c>
      <c r="G14" s="2">
        <f t="shared" si="1"/>
        <v>0</v>
      </c>
    </row>
    <row r="15" spans="1:7" x14ac:dyDescent="0.2">
      <c r="A15" t="s">
        <v>27</v>
      </c>
      <c r="B15" s="2">
        <v>0</v>
      </c>
      <c r="C15" s="19"/>
      <c r="D15" s="2">
        <f t="shared" si="0"/>
        <v>0</v>
      </c>
      <c r="E15" s="1"/>
      <c r="F15" s="2">
        <v>50</v>
      </c>
      <c r="G15" s="2">
        <f t="shared" si="1"/>
        <v>0</v>
      </c>
    </row>
    <row r="16" spans="1:7" x14ac:dyDescent="0.2">
      <c r="B16" s="2"/>
      <c r="E16" s="1"/>
      <c r="F16" s="1"/>
      <c r="G16" s="1"/>
    </row>
    <row r="17" spans="2:7" x14ac:dyDescent="0.2">
      <c r="B17" s="2"/>
      <c r="D17" s="21">
        <f>SUM(D3:D15)</f>
        <v>61</v>
      </c>
      <c r="E17" s="26">
        <f>SUM(E3:E15)</f>
        <v>3.5</v>
      </c>
      <c r="F17" s="7"/>
      <c r="G17" s="21">
        <f>SUM(G3:G15)</f>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Report Page</vt:lpstr>
      <vt:lpstr>Lumber Parts</vt:lpstr>
      <vt:lpstr>Hardware</vt:lpstr>
      <vt:lpstr>Finishes</vt:lpstr>
      <vt:lpstr>Sanding and Assembly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TIODS Culver</dc:creator>
  <cp:lastModifiedBy>TIODS Culver</cp:lastModifiedBy>
  <cp:lastPrinted>2020-02-26T15:33:48Z</cp:lastPrinted>
  <dcterms:created xsi:type="dcterms:W3CDTF">2020-02-26T00:39:49Z</dcterms:created>
  <dcterms:modified xsi:type="dcterms:W3CDTF">2021-05-23T21:49:50Z</dcterms:modified>
</cp:coreProperties>
</file>